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01\Company\Financije\Plan i analiza\konsolidacija 2022 0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0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OBVEZE!$A$2:$D$105</definedName>
    <definedName name="_xlnm.Print_Area" localSheetId="3">'PR-RAS'!$A$1:$F$995</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E288" i="9" s="1"/>
  <c r="F288" i="9"/>
  <c r="F287" i="9"/>
  <c r="F286" i="9"/>
  <c r="H285" i="9"/>
  <c r="G285" i="9"/>
  <c r="F285" i="9"/>
  <c r="H284" i="9"/>
  <c r="G284" i="9"/>
  <c r="F284" i="9"/>
  <c r="H283" i="9"/>
  <c r="G283" i="9"/>
  <c r="E283" i="9" s="1"/>
  <c r="B283" i="9" s="1"/>
  <c r="F283" i="9"/>
  <c r="F282" i="9"/>
  <c r="H281" i="9"/>
  <c r="G281" i="9"/>
  <c r="F281" i="9"/>
  <c r="H280" i="9"/>
  <c r="G280" i="9"/>
  <c r="F280" i="9"/>
  <c r="H279" i="9"/>
  <c r="G279" i="9"/>
  <c r="F279" i="9"/>
  <c r="F278" i="9"/>
  <c r="F277" i="9"/>
  <c r="F276" i="9"/>
  <c r="F275" i="9"/>
  <c r="L274" i="9"/>
  <c r="F274" i="9" s="1"/>
  <c r="H274" i="9"/>
  <c r="I273" i="9"/>
  <c r="H273" i="9"/>
  <c r="F273" i="9"/>
  <c r="E272" i="9"/>
  <c r="M271" i="9"/>
  <c r="F271" i="9" s="1"/>
  <c r="L271" i="9"/>
  <c r="E271" i="9"/>
  <c r="M270" i="9"/>
  <c r="L270" i="9"/>
  <c r="F270" i="9" s="1"/>
  <c r="B270" i="9" s="1"/>
  <c r="E270" i="9"/>
  <c r="M269" i="9"/>
  <c r="L269" i="9"/>
  <c r="F269" i="9"/>
  <c r="B269" i="9" s="1"/>
  <c r="E269" i="9"/>
  <c r="M268" i="9"/>
  <c r="F268" i="9" s="1"/>
  <c r="L268" i="9"/>
  <c r="E268" i="9"/>
  <c r="B268" i="9" s="1"/>
  <c r="M267" i="9"/>
  <c r="L267" i="9"/>
  <c r="F267" i="9" s="1"/>
  <c r="E267" i="9"/>
  <c r="B267" i="9"/>
  <c r="M266" i="9"/>
  <c r="L266" i="9"/>
  <c r="F266" i="9"/>
  <c r="B266" i="9" s="1"/>
  <c r="E266" i="9"/>
  <c r="M265" i="9"/>
  <c r="F265" i="9" s="1"/>
  <c r="L265" i="9"/>
  <c r="E265" i="9"/>
  <c r="M264" i="9"/>
  <c r="L264" i="9"/>
  <c r="F264" i="9" s="1"/>
  <c r="B264" i="9" s="1"/>
  <c r="E264" i="9"/>
  <c r="M263" i="9"/>
  <c r="L263" i="9"/>
  <c r="F263" i="9"/>
  <c r="B263" i="9" s="1"/>
  <c r="E263" i="9"/>
  <c r="M262" i="9"/>
  <c r="F262" i="9" s="1"/>
  <c r="L262" i="9"/>
  <c r="E262" i="9"/>
  <c r="B262" i="9" s="1"/>
  <c r="M261" i="9"/>
  <c r="L261" i="9"/>
  <c r="F261" i="9" s="1"/>
  <c r="B261" i="9" s="1"/>
  <c r="E261" i="9"/>
  <c r="M260" i="9"/>
  <c r="L260" i="9"/>
  <c r="F260" i="9"/>
  <c r="B260" i="9" s="1"/>
  <c r="E260" i="9"/>
  <c r="M259" i="9"/>
  <c r="F259" i="9" s="1"/>
  <c r="L259" i="9"/>
  <c r="E259" i="9"/>
  <c r="M258" i="9"/>
  <c r="L258" i="9"/>
  <c r="F258" i="9" s="1"/>
  <c r="B258" i="9" s="1"/>
  <c r="E258" i="9"/>
  <c r="M257" i="9"/>
  <c r="L257" i="9"/>
  <c r="F257" i="9"/>
  <c r="B257" i="9" s="1"/>
  <c r="E257" i="9"/>
  <c r="M256" i="9"/>
  <c r="F256" i="9" s="1"/>
  <c r="L256" i="9"/>
  <c r="E256" i="9"/>
  <c r="B256" i="9" s="1"/>
  <c r="M255" i="9"/>
  <c r="L255" i="9"/>
  <c r="F255" i="9" s="1"/>
  <c r="E255" i="9"/>
  <c r="B255" i="9"/>
  <c r="M254" i="9"/>
  <c r="L254" i="9"/>
  <c r="F254" i="9"/>
  <c r="B254" i="9" s="1"/>
  <c r="E254" i="9"/>
  <c r="M253" i="9"/>
  <c r="F253" i="9" s="1"/>
  <c r="L253" i="9"/>
  <c r="E253" i="9"/>
  <c r="M252" i="9"/>
  <c r="L252" i="9"/>
  <c r="F252" i="9" s="1"/>
  <c r="B252" i="9" s="1"/>
  <c r="E252" i="9"/>
  <c r="M251" i="9"/>
  <c r="L251" i="9"/>
  <c r="F251" i="9"/>
  <c r="B251" i="9" s="1"/>
  <c r="E251" i="9"/>
  <c r="M250" i="9"/>
  <c r="F250" i="9" s="1"/>
  <c r="L250" i="9"/>
  <c r="E250" i="9"/>
  <c r="B250" i="9" s="1"/>
  <c r="M249" i="9"/>
  <c r="L249" i="9"/>
  <c r="F249" i="9" s="1"/>
  <c r="E249" i="9"/>
  <c r="B249" i="9"/>
  <c r="M248" i="9"/>
  <c r="L248" i="9"/>
  <c r="F248" i="9"/>
  <c r="B248" i="9" s="1"/>
  <c r="E248" i="9"/>
  <c r="M247" i="9"/>
  <c r="F247" i="9" s="1"/>
  <c r="L247" i="9"/>
  <c r="E247" i="9"/>
  <c r="M246" i="9"/>
  <c r="L246" i="9"/>
  <c r="F246" i="9" s="1"/>
  <c r="B246" i="9" s="1"/>
  <c r="E246" i="9"/>
  <c r="M245" i="9"/>
  <c r="L245" i="9"/>
  <c r="F245" i="9"/>
  <c r="B245" i="9" s="1"/>
  <c r="E245" i="9"/>
  <c r="M244" i="9"/>
  <c r="F244" i="9" s="1"/>
  <c r="L244" i="9"/>
  <c r="E244" i="9"/>
  <c r="B244" i="9" s="1"/>
  <c r="M243" i="9"/>
  <c r="L243" i="9"/>
  <c r="F243" i="9" s="1"/>
  <c r="E243" i="9"/>
  <c r="B243" i="9"/>
  <c r="M242" i="9"/>
  <c r="L242" i="9"/>
  <c r="F242" i="9"/>
  <c r="B242" i="9" s="1"/>
  <c r="E242" i="9"/>
  <c r="M241" i="9"/>
  <c r="F241" i="9" s="1"/>
  <c r="L241" i="9"/>
  <c r="E241" i="9"/>
  <c r="M240" i="9"/>
  <c r="L240" i="9"/>
  <c r="F240" i="9" s="1"/>
  <c r="B240" i="9" s="1"/>
  <c r="E240" i="9"/>
  <c r="M239" i="9"/>
  <c r="L239" i="9"/>
  <c r="F239" i="9"/>
  <c r="B239" i="9" s="1"/>
  <c r="E239" i="9"/>
  <c r="M238" i="9"/>
  <c r="F238" i="9" s="1"/>
  <c r="L238" i="9"/>
  <c r="E238" i="9"/>
  <c r="B238" i="9" s="1"/>
  <c r="M237" i="9"/>
  <c r="L237" i="9"/>
  <c r="F237" i="9" s="1"/>
  <c r="E237" i="9"/>
  <c r="B237" i="9"/>
  <c r="M236" i="9"/>
  <c r="L236" i="9"/>
  <c r="F236" i="9"/>
  <c r="B236" i="9" s="1"/>
  <c r="E236" i="9"/>
  <c r="M235" i="9"/>
  <c r="F235" i="9" s="1"/>
  <c r="L235" i="9"/>
  <c r="E235" i="9"/>
  <c r="M234" i="9"/>
  <c r="L234" i="9"/>
  <c r="F234" i="9" s="1"/>
  <c r="B234" i="9" s="1"/>
  <c r="E234" i="9"/>
  <c r="M233" i="9"/>
  <c r="L233" i="9"/>
  <c r="F233" i="9"/>
  <c r="B233" i="9" s="1"/>
  <c r="E233" i="9"/>
  <c r="M232" i="9"/>
  <c r="F232" i="9" s="1"/>
  <c r="L232" i="9"/>
  <c r="E232" i="9"/>
  <c r="B232" i="9" s="1"/>
  <c r="M231" i="9"/>
  <c r="L231" i="9"/>
  <c r="F231" i="9" s="1"/>
  <c r="E231" i="9"/>
  <c r="B231" i="9"/>
  <c r="M230" i="9"/>
  <c r="L230" i="9"/>
  <c r="F230" i="9"/>
  <c r="B230" i="9" s="1"/>
  <c r="E230" i="9"/>
  <c r="M229" i="9"/>
  <c r="F229" i="9" s="1"/>
  <c r="L229" i="9"/>
  <c r="E229" i="9"/>
  <c r="M228" i="9"/>
  <c r="L228" i="9"/>
  <c r="F228" i="9" s="1"/>
  <c r="B228" i="9" s="1"/>
  <c r="E228" i="9"/>
  <c r="M227" i="9"/>
  <c r="L227" i="9"/>
  <c r="F227" i="9"/>
  <c r="B227" i="9" s="1"/>
  <c r="E227" i="9"/>
  <c r="M226" i="9"/>
  <c r="L226" i="9"/>
  <c r="F226" i="9" s="1"/>
  <c r="E226" i="9"/>
  <c r="B226" i="9" s="1"/>
  <c r="H225" i="9"/>
  <c r="G225" i="9"/>
  <c r="E225" i="9" s="1"/>
  <c r="F225" i="9"/>
  <c r="B225" i="9"/>
  <c r="M224" i="9"/>
  <c r="L224" i="9"/>
  <c r="F224" i="9"/>
  <c r="E224" i="9"/>
  <c r="B224" i="9" s="1"/>
  <c r="M223" i="9"/>
  <c r="F223" i="9" s="1"/>
  <c r="L223" i="9"/>
  <c r="E223" i="9"/>
  <c r="M222" i="9"/>
  <c r="L222" i="9"/>
  <c r="F222" i="9" s="1"/>
  <c r="B222" i="9" s="1"/>
  <c r="E222" i="9"/>
  <c r="M221" i="9"/>
  <c r="L221" i="9"/>
  <c r="F221" i="9"/>
  <c r="B221" i="9" s="1"/>
  <c r="E221" i="9"/>
  <c r="M220" i="9"/>
  <c r="L220" i="9"/>
  <c r="F220" i="9" s="1"/>
  <c r="E220" i="9"/>
  <c r="M219" i="9"/>
  <c r="L219" i="9"/>
  <c r="F219" i="9" s="1"/>
  <c r="B219" i="9" s="1"/>
  <c r="E219" i="9"/>
  <c r="M218" i="9"/>
  <c r="L218" i="9"/>
  <c r="F218" i="9" s="1"/>
  <c r="E218" i="9"/>
  <c r="M217" i="9"/>
  <c r="L217" i="9"/>
  <c r="E217" i="9"/>
  <c r="M216" i="9"/>
  <c r="L216" i="9"/>
  <c r="E216" i="9"/>
  <c r="M215" i="9"/>
  <c r="L215" i="9"/>
  <c r="F215" i="9"/>
  <c r="B215" i="9" s="1"/>
  <c r="E215" i="9"/>
  <c r="M214" i="9"/>
  <c r="L214" i="9"/>
  <c r="E214" i="9"/>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E157" i="9" s="1"/>
  <c r="B157" i="9" s="1"/>
  <c r="F157" i="9"/>
  <c r="H156" i="9"/>
  <c r="G156" i="9"/>
  <c r="F156" i="9"/>
  <c r="B156" i="9" s="1"/>
  <c r="E156" i="9"/>
  <c r="H155" i="9"/>
  <c r="E155" i="9" s="1"/>
  <c r="B155" i="9" s="1"/>
  <c r="G155" i="9"/>
  <c r="F155" i="9"/>
  <c r="H154" i="9"/>
  <c r="G154" i="9"/>
  <c r="E154" i="9" s="1"/>
  <c r="B154" i="9" s="1"/>
  <c r="F154" i="9"/>
  <c r="H153" i="9"/>
  <c r="G153" i="9"/>
  <c r="E153" i="9" s="1"/>
  <c r="B153" i="9" s="1"/>
  <c r="F153" i="9"/>
  <c r="H152" i="9"/>
  <c r="E152" i="9" s="1"/>
  <c r="B152" i="9" s="1"/>
  <c r="G152" i="9"/>
  <c r="F152" i="9"/>
  <c r="H151" i="9"/>
  <c r="G151" i="9"/>
  <c r="E151" i="9" s="1"/>
  <c r="F151" i="9"/>
  <c r="B151" i="9"/>
  <c r="H150" i="9"/>
  <c r="G150" i="9"/>
  <c r="F150" i="9"/>
  <c r="B150" i="9" s="1"/>
  <c r="E150" i="9"/>
  <c r="H149" i="9"/>
  <c r="E149" i="9" s="1"/>
  <c r="B149" i="9" s="1"/>
  <c r="G149" i="9"/>
  <c r="F149" i="9"/>
  <c r="H148" i="9"/>
  <c r="G148" i="9"/>
  <c r="E148" i="9" s="1"/>
  <c r="F148" i="9"/>
  <c r="B148" i="9"/>
  <c r="H147" i="9"/>
  <c r="G147" i="9"/>
  <c r="E147" i="9" s="1"/>
  <c r="B147" i="9" s="1"/>
  <c r="F147" i="9"/>
  <c r="H146" i="9"/>
  <c r="E146" i="9" s="1"/>
  <c r="B146" i="9" s="1"/>
  <c r="G146" i="9"/>
  <c r="F146" i="9"/>
  <c r="H145" i="9"/>
  <c r="G145" i="9"/>
  <c r="E145" i="9" s="1"/>
  <c r="F145" i="9"/>
  <c r="B145" i="9"/>
  <c r="H144" i="9"/>
  <c r="G144" i="9"/>
  <c r="F144" i="9"/>
  <c r="B144" i="9" s="1"/>
  <c r="E144" i="9"/>
  <c r="H143" i="9"/>
  <c r="E143" i="9" s="1"/>
  <c r="B143" i="9" s="1"/>
  <c r="G143" i="9"/>
  <c r="F143" i="9"/>
  <c r="F142" i="9"/>
  <c r="H141" i="9"/>
  <c r="G141" i="9"/>
  <c r="E141" i="9" s="1"/>
  <c r="B141" i="9" s="1"/>
  <c r="F141" i="9"/>
  <c r="H140" i="9"/>
  <c r="G140" i="9"/>
  <c r="F140" i="9"/>
  <c r="E140" i="9"/>
  <c r="B140" i="9" s="1"/>
  <c r="H139" i="9"/>
  <c r="G139" i="9"/>
  <c r="E139" i="9" s="1"/>
  <c r="F139" i="9"/>
  <c r="B139" i="9"/>
  <c r="H138" i="9"/>
  <c r="G138" i="9"/>
  <c r="E138" i="9" s="1"/>
  <c r="B138" i="9" s="1"/>
  <c r="F138" i="9"/>
  <c r="H137" i="9"/>
  <c r="G137" i="9"/>
  <c r="F137" i="9"/>
  <c r="E137" i="9"/>
  <c r="B137" i="9" s="1"/>
  <c r="H136" i="9"/>
  <c r="G136" i="9"/>
  <c r="E136" i="9" s="1"/>
  <c r="F136" i="9"/>
  <c r="B136" i="9"/>
  <c r="H135" i="9"/>
  <c r="G135" i="9"/>
  <c r="E135" i="9" s="1"/>
  <c r="F135" i="9"/>
  <c r="H134" i="9"/>
  <c r="E134" i="9" s="1"/>
  <c r="B134" i="9" s="1"/>
  <c r="G134" i="9"/>
  <c r="F134" i="9"/>
  <c r="H133" i="9"/>
  <c r="G133" i="9"/>
  <c r="E133" i="9" s="1"/>
  <c r="B133" i="9" s="1"/>
  <c r="F133" i="9"/>
  <c r="H132" i="9"/>
  <c r="G132" i="9"/>
  <c r="E132" i="9" s="1"/>
  <c r="B132" i="9" s="1"/>
  <c r="F132" i="9"/>
  <c r="H131" i="9"/>
  <c r="E131" i="9" s="1"/>
  <c r="B131" i="9" s="1"/>
  <c r="G131" i="9"/>
  <c r="F131" i="9"/>
  <c r="H130" i="9"/>
  <c r="G130" i="9"/>
  <c r="E130" i="9" s="1"/>
  <c r="F130" i="9"/>
  <c r="B130" i="9"/>
  <c r="H129" i="9"/>
  <c r="G129" i="9"/>
  <c r="E129" i="9" s="1"/>
  <c r="B129" i="9" s="1"/>
  <c r="F129" i="9"/>
  <c r="H128" i="9"/>
  <c r="E128" i="9" s="1"/>
  <c r="B128" i="9" s="1"/>
  <c r="G128" i="9"/>
  <c r="F128" i="9"/>
  <c r="H127" i="9"/>
  <c r="G127" i="9"/>
  <c r="E127" i="9" s="1"/>
  <c r="F127" i="9"/>
  <c r="B127" i="9"/>
  <c r="H126" i="9"/>
  <c r="G126" i="9"/>
  <c r="E126" i="9" s="1"/>
  <c r="F126" i="9"/>
  <c r="H125" i="9"/>
  <c r="E125" i="9" s="1"/>
  <c r="B125" i="9" s="1"/>
  <c r="G125" i="9"/>
  <c r="F125" i="9"/>
  <c r="H124" i="9"/>
  <c r="G124" i="9"/>
  <c r="E124" i="9" s="1"/>
  <c r="B124" i="9" s="1"/>
  <c r="F124" i="9"/>
  <c r="H123" i="9"/>
  <c r="G123" i="9"/>
  <c r="E123" i="9" s="1"/>
  <c r="B123" i="9" s="1"/>
  <c r="F123" i="9"/>
  <c r="H122" i="9"/>
  <c r="G122" i="9"/>
  <c r="F122" i="9"/>
  <c r="E122" i="9"/>
  <c r="B122" i="9" s="1"/>
  <c r="H121" i="9"/>
  <c r="G121" i="9"/>
  <c r="F121" i="9"/>
  <c r="E121" i="9"/>
  <c r="B121" i="9" s="1"/>
  <c r="H120" i="9"/>
  <c r="E120" i="9" s="1"/>
  <c r="B120" i="9" s="1"/>
  <c r="G120" i="9"/>
  <c r="F120" i="9"/>
  <c r="H119" i="9"/>
  <c r="E119" i="9" s="1"/>
  <c r="B119" i="9" s="1"/>
  <c r="G119" i="9"/>
  <c r="F119" i="9"/>
  <c r="H118" i="9"/>
  <c r="G118" i="9"/>
  <c r="E118" i="9" s="1"/>
  <c r="B118" i="9" s="1"/>
  <c r="F118" i="9"/>
  <c r="H117" i="9"/>
  <c r="G117" i="9"/>
  <c r="E117" i="9" s="1"/>
  <c r="B117" i="9" s="1"/>
  <c r="F117" i="9"/>
  <c r="H116" i="9"/>
  <c r="G116" i="9"/>
  <c r="F116" i="9"/>
  <c r="E116" i="9"/>
  <c r="B116" i="9" s="1"/>
  <c r="H115" i="9"/>
  <c r="G115" i="9"/>
  <c r="F115" i="9"/>
  <c r="E115" i="9"/>
  <c r="B115" i="9" s="1"/>
  <c r="H114" i="9"/>
  <c r="E114" i="9" s="1"/>
  <c r="B114" i="9" s="1"/>
  <c r="G114" i="9"/>
  <c r="F114" i="9"/>
  <c r="H113" i="9"/>
  <c r="E113" i="9" s="1"/>
  <c r="B113" i="9" s="1"/>
  <c r="G113" i="9"/>
  <c r="F113" i="9"/>
  <c r="H112" i="9"/>
  <c r="G112" i="9"/>
  <c r="E112" i="9" s="1"/>
  <c r="B112" i="9" s="1"/>
  <c r="F112" i="9"/>
  <c r="H111" i="9"/>
  <c r="G111" i="9"/>
  <c r="E111" i="9" s="1"/>
  <c r="B111" i="9" s="1"/>
  <c r="F111" i="9"/>
  <c r="H110" i="9"/>
  <c r="G110" i="9"/>
  <c r="F110" i="9"/>
  <c r="E110" i="9"/>
  <c r="B110" i="9" s="1"/>
  <c r="H109" i="9"/>
  <c r="G109" i="9"/>
  <c r="F109" i="9"/>
  <c r="E109" i="9"/>
  <c r="B109" i="9" s="1"/>
  <c r="H108" i="9"/>
  <c r="E108" i="9" s="1"/>
  <c r="B108" i="9" s="1"/>
  <c r="G108" i="9"/>
  <c r="F108" i="9"/>
  <c r="H107" i="9"/>
  <c r="G107" i="9"/>
  <c r="F107" i="9"/>
  <c r="E107" i="9"/>
  <c r="B107" i="9" s="1"/>
  <c r="H106" i="9"/>
  <c r="G106" i="9"/>
  <c r="E106" i="9" s="1"/>
  <c r="B106" i="9" s="1"/>
  <c r="F106" i="9"/>
  <c r="H105" i="9"/>
  <c r="G105" i="9"/>
  <c r="E105" i="9" s="1"/>
  <c r="B105" i="9" s="1"/>
  <c r="F105" i="9"/>
  <c r="H104" i="9"/>
  <c r="G104" i="9"/>
  <c r="F104" i="9"/>
  <c r="E104" i="9"/>
  <c r="B104" i="9" s="1"/>
  <c r="H103" i="9"/>
  <c r="G103" i="9"/>
  <c r="E103" i="9" s="1"/>
  <c r="B103" i="9" s="1"/>
  <c r="F103" i="9"/>
  <c r="H102" i="9"/>
  <c r="E102" i="9" s="1"/>
  <c r="B102" i="9" s="1"/>
  <c r="G102" i="9"/>
  <c r="F102" i="9"/>
  <c r="H101" i="9"/>
  <c r="E101" i="9" s="1"/>
  <c r="B101" i="9" s="1"/>
  <c r="G101" i="9"/>
  <c r="F101" i="9"/>
  <c r="H100" i="9"/>
  <c r="G100" i="9"/>
  <c r="E100" i="9" s="1"/>
  <c r="B100" i="9" s="1"/>
  <c r="F100" i="9"/>
  <c r="H99" i="9"/>
  <c r="G99" i="9"/>
  <c r="F99" i="9"/>
  <c r="E99" i="9"/>
  <c r="B99" i="9" s="1"/>
  <c r="H98" i="9"/>
  <c r="E98" i="9" s="1"/>
  <c r="G98" i="9"/>
  <c r="F98" i="9"/>
  <c r="H97" i="9"/>
  <c r="G97" i="9"/>
  <c r="F97" i="9"/>
  <c r="E97" i="9"/>
  <c r="B97" i="9" s="1"/>
  <c r="H96" i="9"/>
  <c r="E96" i="9" s="1"/>
  <c r="G96" i="9"/>
  <c r="F96" i="9"/>
  <c r="B96" i="9"/>
  <c r="H95" i="9"/>
  <c r="G95" i="9"/>
  <c r="F95" i="9"/>
  <c r="E95" i="9"/>
  <c r="B95" i="9" s="1"/>
  <c r="H94" i="9"/>
  <c r="G94" i="9"/>
  <c r="F94" i="9"/>
  <c r="H93" i="9"/>
  <c r="E93" i="9" s="1"/>
  <c r="B93" i="9" s="1"/>
  <c r="G93" i="9"/>
  <c r="F93" i="9"/>
  <c r="H92" i="9"/>
  <c r="G92" i="9"/>
  <c r="F92" i="9"/>
  <c r="E92" i="9"/>
  <c r="B92" i="9" s="1"/>
  <c r="H91" i="9"/>
  <c r="G91" i="9"/>
  <c r="E91" i="9" s="1"/>
  <c r="F91" i="9"/>
  <c r="B91" i="9"/>
  <c r="H90" i="9"/>
  <c r="G90" i="9"/>
  <c r="F90" i="9"/>
  <c r="E90" i="9"/>
  <c r="B90" i="9" s="1"/>
  <c r="H89" i="9"/>
  <c r="E89" i="9" s="1"/>
  <c r="B89" i="9" s="1"/>
  <c r="G89" i="9"/>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E82" i="9" s="1"/>
  <c r="B82" i="9" s="1"/>
  <c r="F82" i="9"/>
  <c r="H81" i="9"/>
  <c r="E81" i="9" s="1"/>
  <c r="B81" i="9" s="1"/>
  <c r="G81" i="9"/>
  <c r="F81" i="9"/>
  <c r="H80" i="9"/>
  <c r="G80" i="9"/>
  <c r="F80" i="9"/>
  <c r="E80" i="9"/>
  <c r="B80" i="9" s="1"/>
  <c r="H79" i="9"/>
  <c r="G79" i="9"/>
  <c r="E79" i="9" s="1"/>
  <c r="F79" i="9"/>
  <c r="B79" i="9"/>
  <c r="H78" i="9"/>
  <c r="G78" i="9"/>
  <c r="F78" i="9"/>
  <c r="E78" i="9"/>
  <c r="B78" i="9" s="1"/>
  <c r="H77" i="9"/>
  <c r="E77" i="9" s="1"/>
  <c r="B77" i="9" s="1"/>
  <c r="G77" i="9"/>
  <c r="F77" i="9"/>
  <c r="H76" i="9"/>
  <c r="G76" i="9"/>
  <c r="E76" i="9" s="1"/>
  <c r="B76" i="9" s="1"/>
  <c r="F76" i="9"/>
  <c r="H75" i="9"/>
  <c r="G75" i="9"/>
  <c r="F75" i="9"/>
  <c r="H74" i="9"/>
  <c r="G74" i="9"/>
  <c r="F74" i="9"/>
  <c r="E74" i="9"/>
  <c r="B74" i="9" s="1"/>
  <c r="H73" i="9"/>
  <c r="G73" i="9"/>
  <c r="E73" i="9" s="1"/>
  <c r="B73" i="9" s="1"/>
  <c r="F73" i="9"/>
  <c r="H72" i="9"/>
  <c r="G72" i="9"/>
  <c r="F72" i="9"/>
  <c r="E72" i="9"/>
  <c r="B72" i="9" s="1"/>
  <c r="H71" i="9"/>
  <c r="E71" i="9" s="1"/>
  <c r="B71" i="9" s="1"/>
  <c r="G71" i="9"/>
  <c r="F71" i="9"/>
  <c r="H70" i="9"/>
  <c r="G70" i="9"/>
  <c r="E70" i="9" s="1"/>
  <c r="B70" i="9" s="1"/>
  <c r="F70" i="9"/>
  <c r="H69" i="9"/>
  <c r="E69" i="9" s="1"/>
  <c r="B69" i="9" s="1"/>
  <c r="G69" i="9"/>
  <c r="F69" i="9"/>
  <c r="H68" i="9"/>
  <c r="G68" i="9"/>
  <c r="E68" i="9" s="1"/>
  <c r="B68" i="9" s="1"/>
  <c r="F68" i="9"/>
  <c r="H67" i="9"/>
  <c r="G67" i="9"/>
  <c r="E67" i="9" s="1"/>
  <c r="F67" i="9"/>
  <c r="B67" i="9"/>
  <c r="H66" i="9"/>
  <c r="G66" i="9"/>
  <c r="F66" i="9"/>
  <c r="E66" i="9"/>
  <c r="B66" i="9" s="1"/>
  <c r="H65" i="9"/>
  <c r="E65" i="9" s="1"/>
  <c r="B65" i="9" s="1"/>
  <c r="G65" i="9"/>
  <c r="F65" i="9"/>
  <c r="H64" i="9"/>
  <c r="G64" i="9"/>
  <c r="E64" i="9" s="1"/>
  <c r="B64" i="9" s="1"/>
  <c r="F64" i="9"/>
  <c r="H63" i="9"/>
  <c r="G63" i="9"/>
  <c r="F63" i="9"/>
  <c r="H62" i="9"/>
  <c r="G62" i="9"/>
  <c r="F62" i="9"/>
  <c r="E62" i="9"/>
  <c r="B62" i="9" s="1"/>
  <c r="H61" i="9"/>
  <c r="G61" i="9"/>
  <c r="E61" i="9" s="1"/>
  <c r="B61" i="9" s="1"/>
  <c r="F61" i="9"/>
  <c r="H60" i="9"/>
  <c r="G60" i="9"/>
  <c r="F60" i="9"/>
  <c r="E60" i="9"/>
  <c r="B60" i="9" s="1"/>
  <c r="H59" i="9"/>
  <c r="E59" i="9" s="1"/>
  <c r="B59" i="9" s="1"/>
  <c r="G59" i="9"/>
  <c r="F59" i="9"/>
  <c r="H58" i="9"/>
  <c r="G58" i="9"/>
  <c r="E58" i="9" s="1"/>
  <c r="B58" i="9" s="1"/>
  <c r="F58" i="9"/>
  <c r="H57" i="9"/>
  <c r="E57" i="9" s="1"/>
  <c r="B57" i="9" s="1"/>
  <c r="G57" i="9"/>
  <c r="F57" i="9"/>
  <c r="H56" i="9"/>
  <c r="G56" i="9"/>
  <c r="E56" i="9" s="1"/>
  <c r="B56" i="9" s="1"/>
  <c r="F56" i="9"/>
  <c r="H55" i="9"/>
  <c r="G55" i="9"/>
  <c r="E55" i="9" s="1"/>
  <c r="F55" i="9"/>
  <c r="B55" i="9"/>
  <c r="H54" i="9"/>
  <c r="G54" i="9"/>
  <c r="F54" i="9"/>
  <c r="E54" i="9"/>
  <c r="B54" i="9" s="1"/>
  <c r="H53" i="9"/>
  <c r="E53" i="9" s="1"/>
  <c r="B53" i="9" s="1"/>
  <c r="G53" i="9"/>
  <c r="F53" i="9"/>
  <c r="H52" i="9"/>
  <c r="G52" i="9"/>
  <c r="E52" i="9" s="1"/>
  <c r="B52" i="9" s="1"/>
  <c r="F52" i="9"/>
  <c r="H51" i="9"/>
  <c r="E51" i="9" s="1"/>
  <c r="B51" i="9" s="1"/>
  <c r="G51" i="9"/>
  <c r="F51" i="9"/>
  <c r="H50" i="9"/>
  <c r="G50" i="9"/>
  <c r="F50" i="9"/>
  <c r="E50" i="9"/>
  <c r="B50" i="9" s="1"/>
  <c r="H49" i="9"/>
  <c r="G49" i="9"/>
  <c r="E49" i="9" s="1"/>
  <c r="B49" i="9" s="1"/>
  <c r="F49" i="9"/>
  <c r="H48" i="9"/>
  <c r="G48" i="9"/>
  <c r="F48" i="9"/>
  <c r="E48" i="9"/>
  <c r="B48" i="9" s="1"/>
  <c r="H47" i="9"/>
  <c r="E47" i="9" s="1"/>
  <c r="B47" i="9" s="1"/>
  <c r="G47" i="9"/>
  <c r="F47" i="9"/>
  <c r="H46" i="9"/>
  <c r="G46" i="9"/>
  <c r="E46" i="9" s="1"/>
  <c r="B46" i="9" s="1"/>
  <c r="F46" i="9"/>
  <c r="H45" i="9"/>
  <c r="G45" i="9"/>
  <c r="F45" i="9"/>
  <c r="H44" i="9"/>
  <c r="G44" i="9"/>
  <c r="E44" i="9" s="1"/>
  <c r="B44" i="9" s="1"/>
  <c r="F44" i="9"/>
  <c r="H43" i="9"/>
  <c r="G43" i="9"/>
  <c r="E43" i="9" s="1"/>
  <c r="B43" i="9" s="1"/>
  <c r="F43" i="9"/>
  <c r="H42" i="9"/>
  <c r="G42" i="9"/>
  <c r="F42" i="9"/>
  <c r="E42" i="9"/>
  <c r="B42" i="9" s="1"/>
  <c r="H41" i="9"/>
  <c r="G41" i="9"/>
  <c r="F41" i="9"/>
  <c r="H40" i="9"/>
  <c r="G40" i="9"/>
  <c r="E40" i="9" s="1"/>
  <c r="B40" i="9" s="1"/>
  <c r="F40" i="9"/>
  <c r="H39" i="9"/>
  <c r="G39" i="9"/>
  <c r="F39" i="9"/>
  <c r="H38" i="9"/>
  <c r="G38" i="9"/>
  <c r="F38" i="9"/>
  <c r="E38" i="9"/>
  <c r="B38" i="9" s="1"/>
  <c r="H37" i="9"/>
  <c r="G37" i="9"/>
  <c r="E37" i="9" s="1"/>
  <c r="B37" i="9" s="1"/>
  <c r="F37" i="9"/>
  <c r="H36" i="9"/>
  <c r="G36" i="9"/>
  <c r="F36" i="9"/>
  <c r="E36" i="9"/>
  <c r="B36" i="9" s="1"/>
  <c r="H35" i="9"/>
  <c r="E35" i="9" s="1"/>
  <c r="B35" i="9" s="1"/>
  <c r="G35" i="9"/>
  <c r="F35" i="9"/>
  <c r="H34" i="9"/>
  <c r="G34" i="9"/>
  <c r="E34" i="9" s="1"/>
  <c r="B34" i="9" s="1"/>
  <c r="F34" i="9"/>
  <c r="H33" i="9"/>
  <c r="G33" i="9"/>
  <c r="F33" i="9"/>
  <c r="H32" i="9"/>
  <c r="G32" i="9"/>
  <c r="F32" i="9"/>
  <c r="E32" i="9"/>
  <c r="B32" i="9" s="1"/>
  <c r="H31" i="9"/>
  <c r="G31" i="9"/>
  <c r="E31" i="9" s="1"/>
  <c r="F31" i="9"/>
  <c r="B31" i="9"/>
  <c r="H30" i="9"/>
  <c r="G30" i="9"/>
  <c r="E30" i="9" s="1"/>
  <c r="B30" i="9" s="1"/>
  <c r="F30" i="9"/>
  <c r="H29" i="9"/>
  <c r="G29" i="9"/>
  <c r="F29" i="9"/>
  <c r="H28" i="9"/>
  <c r="G28" i="9"/>
  <c r="E28" i="9" s="1"/>
  <c r="B28" i="9" s="1"/>
  <c r="F28" i="9"/>
  <c r="H27" i="9"/>
  <c r="G27" i="9"/>
  <c r="F27" i="9"/>
  <c r="H26" i="9"/>
  <c r="G26" i="9"/>
  <c r="F26" i="9"/>
  <c r="H25" i="9"/>
  <c r="G25" i="9"/>
  <c r="E25" i="9" s="1"/>
  <c r="B25" i="9" s="1"/>
  <c r="F25" i="9"/>
  <c r="H24" i="9"/>
  <c r="G24" i="9"/>
  <c r="F24" i="9"/>
  <c r="E24" i="9"/>
  <c r="B24" i="9" s="1"/>
  <c r="H23" i="9"/>
  <c r="E23" i="9" s="1"/>
  <c r="B23" i="9" s="1"/>
  <c r="G23" i="9"/>
  <c r="F23" i="9"/>
  <c r="H22" i="9"/>
  <c r="G22" i="9"/>
  <c r="E22" i="9" s="1"/>
  <c r="B22" i="9" s="1"/>
  <c r="F22" i="9"/>
  <c r="H21" i="9"/>
  <c r="E21" i="9" s="1"/>
  <c r="B21" i="9" s="1"/>
  <c r="G21" i="9"/>
  <c r="F21" i="9"/>
  <c r="F20" i="9"/>
  <c r="F4" i="9"/>
  <c r="O3" i="9"/>
  <c r="G274" i="9" s="1"/>
  <c r="E274" i="9" s="1"/>
  <c r="B274" i="9" s="1"/>
  <c r="I3" i="9"/>
  <c r="H3" i="9"/>
  <c r="G3" i="9"/>
  <c r="D101" i="8"/>
  <c r="I36" i="3" s="1"/>
  <c r="D95" i="8"/>
  <c r="D90" i="8"/>
  <c r="D85" i="8"/>
  <c r="D80" i="8"/>
  <c r="D75" i="8"/>
  <c r="D70" i="8"/>
  <c r="D65" i="8"/>
  <c r="D60" i="8"/>
  <c r="D55" i="8"/>
  <c r="D49" i="8" s="1"/>
  <c r="D43" i="8" s="1"/>
  <c r="D50" i="8"/>
  <c r="D44" i="8"/>
  <c r="D36" i="8"/>
  <c r="D24" i="8" s="1"/>
  <c r="D26" i="8"/>
  <c r="D18" i="8"/>
  <c r="D8" i="8"/>
  <c r="D6" i="8"/>
  <c r="C1481" i="1" s="1"/>
  <c r="E44" i="7"/>
  <c r="D44" i="7"/>
  <c r="E39" i="7"/>
  <c r="E38" i="7" s="1"/>
  <c r="D39" i="7"/>
  <c r="D38" i="7"/>
  <c r="E30" i="7"/>
  <c r="D30" i="7"/>
  <c r="E23" i="7"/>
  <c r="E22" i="7" s="1"/>
  <c r="D23" i="7"/>
  <c r="C1454" i="1" s="1"/>
  <c r="D22" i="7"/>
  <c r="C1453" i="1" s="1"/>
  <c r="E14" i="7"/>
  <c r="D14" i="7"/>
  <c r="E7" i="7"/>
  <c r="E6" i="7" s="1"/>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D1408" i="1"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E90" i="6"/>
  <c r="D90" i="6"/>
  <c r="E89" i="6"/>
  <c r="D1383" i="1" s="1"/>
  <c r="H1383" i="1" s="1"/>
  <c r="D89" i="6"/>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E36" i="6"/>
  <c r="E35" i="6" s="1"/>
  <c r="I25" i="3"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F250" i="5" s="1"/>
  <c r="D250" i="5"/>
  <c r="F249" i="5"/>
  <c r="F248" i="5"/>
  <c r="F247" i="5"/>
  <c r="E246" i="5"/>
  <c r="D1223" i="1" s="1"/>
  <c r="D246" i="5"/>
  <c r="F244" i="5"/>
  <c r="F243" i="5"/>
  <c r="E242" i="5"/>
  <c r="D242" i="5"/>
  <c r="F242" i="5" s="1"/>
  <c r="F241" i="5"/>
  <c r="F240" i="5"/>
  <c r="E239" i="5"/>
  <c r="D239" i="5"/>
  <c r="D238" i="5" s="1"/>
  <c r="C1215" i="1" s="1"/>
  <c r="G1215" i="1"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E198" i="5"/>
  <c r="D198" i="5"/>
  <c r="F198" i="5" s="1"/>
  <c r="F197" i="5"/>
  <c r="F196" i="5"/>
  <c r="F195" i="5"/>
  <c r="F194" i="5"/>
  <c r="F193" i="5"/>
  <c r="F192" i="5"/>
  <c r="F191" i="5"/>
  <c r="E191" i="5"/>
  <c r="E190" i="5" s="1"/>
  <c r="H291" i="9" s="1"/>
  <c r="D191" i="5"/>
  <c r="D190" i="5"/>
  <c r="G291" i="9" s="1"/>
  <c r="F189" i="5"/>
  <c r="F188" i="5"/>
  <c r="F187" i="5"/>
  <c r="F186" i="5"/>
  <c r="F185" i="5"/>
  <c r="F184" i="5"/>
  <c r="F183" i="5"/>
  <c r="F182" i="5"/>
  <c r="F181" i="5"/>
  <c r="E180" i="5"/>
  <c r="D180" i="5"/>
  <c r="F179" i="5"/>
  <c r="F178" i="5"/>
  <c r="E177" i="5"/>
  <c r="H289" i="9" s="1"/>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F135" i="5"/>
  <c r="E135" i="5"/>
  <c r="D135" i="5"/>
  <c r="D134" i="5" s="1"/>
  <c r="F134" i="5" s="1"/>
  <c r="E134" i="5"/>
  <c r="F133" i="5"/>
  <c r="F132" i="5"/>
  <c r="F131" i="5"/>
  <c r="F130" i="5"/>
  <c r="F129" i="5"/>
  <c r="F128" i="5"/>
  <c r="F127" i="5"/>
  <c r="F126" i="5"/>
  <c r="E126" i="5"/>
  <c r="E118" i="5" s="1"/>
  <c r="D126" i="5"/>
  <c r="F125" i="5"/>
  <c r="F124" i="5"/>
  <c r="F123" i="5"/>
  <c r="F122" i="5"/>
  <c r="F121" i="5"/>
  <c r="F120" i="5"/>
  <c r="F119" i="5"/>
  <c r="E119" i="5"/>
  <c r="D119" i="5"/>
  <c r="D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6" i="5"/>
  <c r="F85" i="5"/>
  <c r="F84" i="5"/>
  <c r="F83" i="5"/>
  <c r="F82" i="5"/>
  <c r="F81" i="5"/>
  <c r="F80" i="5"/>
  <c r="F79" i="5"/>
  <c r="E79" i="5"/>
  <c r="D79" i="5"/>
  <c r="D78" i="5" s="1"/>
  <c r="E78" i="5"/>
  <c r="F77" i="5"/>
  <c r="F76" i="5"/>
  <c r="F75" i="5"/>
  <c r="F74" i="5"/>
  <c r="F73" i="5"/>
  <c r="F72" i="5"/>
  <c r="F71" i="5"/>
  <c r="F70" i="5"/>
  <c r="E70" i="5"/>
  <c r="D70" i="5"/>
  <c r="D69" i="5" s="1"/>
  <c r="C1047" i="1" s="1"/>
  <c r="G1047" i="1"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C1007" i="1" s="1"/>
  <c r="H1007" i="1" s="1"/>
  <c r="F28" i="5"/>
  <c r="F27" i="5"/>
  <c r="F26" i="5"/>
  <c r="F25" i="5"/>
  <c r="F24" i="5"/>
  <c r="F23" i="5"/>
  <c r="F22" i="5"/>
  <c r="F21" i="5"/>
  <c r="F20" i="5"/>
  <c r="E19" i="5"/>
  <c r="D19" i="5"/>
  <c r="C997" i="1" s="1"/>
  <c r="F18" i="5"/>
  <c r="F17" i="5"/>
  <c r="F16" i="5"/>
  <c r="F15" i="5"/>
  <c r="F14" i="5"/>
  <c r="E13" i="5"/>
  <c r="D13" i="5"/>
  <c r="F13" i="5" s="1"/>
  <c r="F11" i="5"/>
  <c r="F10" i="5"/>
  <c r="F9" i="5"/>
  <c r="E8" i="5"/>
  <c r="D8" i="5"/>
  <c r="C986" i="1" s="1"/>
  <c r="G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E625" i="4" s="1"/>
  <c r="D629" i="4"/>
  <c r="F629" i="4" s="1"/>
  <c r="F628" i="4"/>
  <c r="F627" i="4"/>
  <c r="F626" i="4"/>
  <c r="E626" i="4"/>
  <c r="D626" i="4"/>
  <c r="G211" i="9" s="1"/>
  <c r="E211" i="9" s="1"/>
  <c r="B211" i="9"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E603" i="4"/>
  <c r="H142" i="9" s="1"/>
  <c r="D603" i="4"/>
  <c r="G142" i="9" s="1"/>
  <c r="F602" i="4"/>
  <c r="F601" i="4"/>
  <c r="F600" i="4"/>
  <c r="E599" i="4"/>
  <c r="D599" i="4"/>
  <c r="F599" i="4" s="1"/>
  <c r="F598" i="4"/>
  <c r="F597" i="4"/>
  <c r="F596" i="4"/>
  <c r="F595" i="4"/>
  <c r="E594" i="4"/>
  <c r="D594" i="4"/>
  <c r="F592" i="4"/>
  <c r="F591" i="4"/>
  <c r="F590" i="4"/>
  <c r="E590" i="4"/>
  <c r="D590" i="4"/>
  <c r="F589" i="4"/>
  <c r="F588" i="4"/>
  <c r="F587" i="4"/>
  <c r="E587" i="4"/>
  <c r="D587" i="4"/>
  <c r="F586" i="4"/>
  <c r="E585" i="4"/>
  <c r="D585" i="4"/>
  <c r="F585" i="4" s="1"/>
  <c r="F584" i="4"/>
  <c r="F583" i="4"/>
  <c r="F582" i="4"/>
  <c r="E581" i="4"/>
  <c r="E580" i="4" s="1"/>
  <c r="D581" i="4"/>
  <c r="F581" i="4" s="1"/>
  <c r="F580" i="4"/>
  <c r="D580" i="4"/>
  <c r="F579" i="4"/>
  <c r="F578" i="4"/>
  <c r="F577" i="4"/>
  <c r="E577" i="4"/>
  <c r="E567" i="4" s="1"/>
  <c r="D577" i="4"/>
  <c r="F576" i="4"/>
  <c r="F575" i="4"/>
  <c r="E574" i="4"/>
  <c r="D574" i="4"/>
  <c r="F574" i="4" s="1"/>
  <c r="F573" i="4"/>
  <c r="F572" i="4"/>
  <c r="E571" i="4"/>
  <c r="D571" i="4"/>
  <c r="F571" i="4" s="1"/>
  <c r="F570" i="4"/>
  <c r="F569" i="4"/>
  <c r="F568" i="4"/>
  <c r="E568" i="4"/>
  <c r="D568" i="4"/>
  <c r="D567" i="4" s="1"/>
  <c r="F567" i="4" s="1"/>
  <c r="F566" i="4"/>
  <c r="F565" i="4"/>
  <c r="F564" i="4"/>
  <c r="E563" i="4"/>
  <c r="F563" i="4" s="1"/>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E525" i="4"/>
  <c r="D525" i="4"/>
  <c r="F525" i="4" s="1"/>
  <c r="F524" i="4"/>
  <c r="F523" i="4"/>
  <c r="F522" i="4"/>
  <c r="E522" i="4"/>
  <c r="D522" i="4"/>
  <c r="F521" i="4"/>
  <c r="F520" i="4"/>
  <c r="F519" i="4"/>
  <c r="E519" i="4"/>
  <c r="D519" i="4"/>
  <c r="F518" i="4"/>
  <c r="F517" i="4"/>
  <c r="E516" i="4"/>
  <c r="D516" i="4"/>
  <c r="E515" i="4"/>
  <c r="F514" i="4"/>
  <c r="F513" i="4"/>
  <c r="F512" i="4"/>
  <c r="F511" i="4"/>
  <c r="F510" i="4"/>
  <c r="F509" i="4"/>
  <c r="F508" i="4"/>
  <c r="E507" i="4"/>
  <c r="F507" i="4" s="1"/>
  <c r="D507" i="4"/>
  <c r="F506" i="4"/>
  <c r="F505" i="4"/>
  <c r="F504" i="4"/>
  <c r="F503"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D472" i="4" s="1"/>
  <c r="F472" i="4" s="1"/>
  <c r="F477" i="4"/>
  <c r="F476" i="4"/>
  <c r="F475" i="4"/>
  <c r="F474" i="4"/>
  <c r="E473" i="4"/>
  <c r="E472" i="4" s="1"/>
  <c r="D473" i="4"/>
  <c r="F473" i="4" s="1"/>
  <c r="F471" i="4"/>
  <c r="F470" i="4"/>
  <c r="E469" i="4"/>
  <c r="D469" i="4"/>
  <c r="F469" i="4" s="1"/>
  <c r="F468" i="4"/>
  <c r="F467" i="4"/>
  <c r="F466" i="4"/>
  <c r="E466" i="4"/>
  <c r="D466" i="4"/>
  <c r="F465" i="4"/>
  <c r="F464" i="4"/>
  <c r="E463" i="4"/>
  <c r="D463" i="4"/>
  <c r="F463" i="4" s="1"/>
  <c r="F462" i="4"/>
  <c r="F461" i="4"/>
  <c r="F460" i="4"/>
  <c r="E460" i="4"/>
  <c r="D460" i="4"/>
  <c r="E459" i="4"/>
  <c r="F458" i="4"/>
  <c r="F457" i="4"/>
  <c r="F456"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C421" i="1" s="1"/>
  <c r="G421" i="1" s="1"/>
  <c r="F426" i="4"/>
  <c r="F425" i="4"/>
  <c r="F424" i="4"/>
  <c r="F423" i="4"/>
  <c r="E422" i="4"/>
  <c r="D422" i="4"/>
  <c r="E418" i="4"/>
  <c r="D418" i="4"/>
  <c r="E417" i="4"/>
  <c r="D417" i="4"/>
  <c r="C412" i="1" s="1"/>
  <c r="E416" i="4"/>
  <c r="D411" i="1" s="1"/>
  <c r="D416" i="4"/>
  <c r="F411" i="4"/>
  <c r="F410" i="4"/>
  <c r="F409" i="4"/>
  <c r="F406" i="4"/>
  <c r="F405" i="4"/>
  <c r="F404" i="4"/>
  <c r="F403" i="4"/>
  <c r="E402" i="4"/>
  <c r="D402" i="4"/>
  <c r="F402" i="4" s="1"/>
  <c r="F401" i="4"/>
  <c r="F400" i="4"/>
  <c r="E400" i="4"/>
  <c r="D400" i="4"/>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D363" i="4" s="1"/>
  <c r="C358" i="1"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C351" i="1" s="1"/>
  <c r="F355" i="4"/>
  <c r="F354" i="4"/>
  <c r="F353" i="4"/>
  <c r="E352" i="4"/>
  <c r="D352" i="4"/>
  <c r="F352" i="4" s="1"/>
  <c r="F349" i="4"/>
  <c r="E348" i="4"/>
  <c r="D348" i="4"/>
  <c r="F348" i="4" s="1"/>
  <c r="F347" i="4"/>
  <c r="F346" i="4"/>
  <c r="E345" i="4"/>
  <c r="D345" i="4"/>
  <c r="D344" i="4" s="1"/>
  <c r="F344" i="4" s="1"/>
  <c r="E344" i="4"/>
  <c r="F343" i="4"/>
  <c r="F342" i="4"/>
  <c r="F341" i="4"/>
  <c r="F340" i="4"/>
  <c r="F339" i="4"/>
  <c r="E339" i="4"/>
  <c r="D339" i="4"/>
  <c r="F338" i="4"/>
  <c r="F337" i="4"/>
  <c r="E336" i="4"/>
  <c r="D336" i="4"/>
  <c r="F336" i="4" s="1"/>
  <c r="F335" i="4"/>
  <c r="F334" i="4"/>
  <c r="F333" i="4"/>
  <c r="F332" i="4"/>
  <c r="E331" i="4"/>
  <c r="D331" i="4"/>
  <c r="F331" i="4" s="1"/>
  <c r="F330" i="4"/>
  <c r="F329" i="4"/>
  <c r="F328" i="4"/>
  <c r="F327" i="4"/>
  <c r="E326" i="4"/>
  <c r="F326" i="4" s="1"/>
  <c r="D326" i="4"/>
  <c r="F325" i="4"/>
  <c r="F324" i="4"/>
  <c r="F323" i="4"/>
  <c r="F322" i="4"/>
  <c r="F321" i="4"/>
  <c r="F320" i="4"/>
  <c r="F319" i="4"/>
  <c r="F318" i="4"/>
  <c r="E317" i="4"/>
  <c r="D317" i="4"/>
  <c r="F316" i="4"/>
  <c r="F315" i="4"/>
  <c r="F314" i="4"/>
  <c r="F313" i="4"/>
  <c r="E312" i="4"/>
  <c r="D312" i="4"/>
  <c r="F310" i="4"/>
  <c r="F309" i="4"/>
  <c r="F308" i="4"/>
  <c r="F307" i="4"/>
  <c r="F306" i="4"/>
  <c r="F305" i="4"/>
  <c r="F304" i="4"/>
  <c r="E304" i="4"/>
  <c r="D304" i="4"/>
  <c r="F303" i="4"/>
  <c r="F302" i="4"/>
  <c r="F301" i="4"/>
  <c r="E300" i="4"/>
  <c r="D300" i="4"/>
  <c r="D299" i="4"/>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E273" i="4"/>
  <c r="D273" i="4"/>
  <c r="F273" i="4" s="1"/>
  <c r="F272" i="4"/>
  <c r="F271" i="4"/>
  <c r="F270" i="4"/>
  <c r="F269" i="4"/>
  <c r="F268" i="4"/>
  <c r="E268" i="4"/>
  <c r="D268" i="4"/>
  <c r="F267" i="4"/>
  <c r="F266" i="4"/>
  <c r="F265" i="4"/>
  <c r="F264" i="4"/>
  <c r="E264" i="4"/>
  <c r="D264" i="4"/>
  <c r="D263" i="4" s="1"/>
  <c r="F262" i="4"/>
  <c r="F261" i="4"/>
  <c r="F260" i="4"/>
  <c r="E259" i="4"/>
  <c r="F259" i="4" s="1"/>
  <c r="D259" i="4"/>
  <c r="F258" i="4"/>
  <c r="F257" i="4"/>
  <c r="F256" i="4"/>
  <c r="F255" i="4"/>
  <c r="F254" i="4"/>
  <c r="E253" i="4"/>
  <c r="D253" i="4"/>
  <c r="F253" i="4" s="1"/>
  <c r="D252" i="4"/>
  <c r="C248" i="1" s="1"/>
  <c r="F251" i="4"/>
  <c r="F250" i="4"/>
  <c r="F249" i="4"/>
  <c r="F248" i="4"/>
  <c r="E247" i="4"/>
  <c r="D247" i="4"/>
  <c r="C243" i="1" s="1"/>
  <c r="F246" i="4"/>
  <c r="F245" i="4"/>
  <c r="E244" i="4"/>
  <c r="D244" i="4"/>
  <c r="F243" i="4"/>
  <c r="F242" i="4"/>
  <c r="F241" i="4"/>
  <c r="E240" i="4"/>
  <c r="D240" i="4"/>
  <c r="F240" i="4" s="1"/>
  <c r="F239" i="4"/>
  <c r="F238" i="4"/>
  <c r="F237" i="4"/>
  <c r="E236" i="4"/>
  <c r="D236" i="4"/>
  <c r="F236" i="4" s="1"/>
  <c r="F235" i="4"/>
  <c r="F234" i="4"/>
  <c r="F233" i="4"/>
  <c r="F232" i="4"/>
  <c r="E231" i="4"/>
  <c r="F231" i="4" s="1"/>
  <c r="D231" i="4"/>
  <c r="F230" i="4"/>
  <c r="F229" i="4"/>
  <c r="E228" i="4"/>
  <c r="D228" i="4"/>
  <c r="F228" i="4" s="1"/>
  <c r="F227" i="4"/>
  <c r="F226" i="4"/>
  <c r="E225" i="4"/>
  <c r="D225" i="4"/>
  <c r="F225" i="4" s="1"/>
  <c r="F223" i="4"/>
  <c r="F222" i="4"/>
  <c r="F221" i="4"/>
  <c r="F220" i="4"/>
  <c r="E219" i="4"/>
  <c r="D219" i="4"/>
  <c r="F219" i="4" s="1"/>
  <c r="F218" i="4"/>
  <c r="F217" i="4"/>
  <c r="F216" i="4"/>
  <c r="E216" i="4"/>
  <c r="D216" i="4"/>
  <c r="D215" i="4" s="1"/>
  <c r="E215"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E177" i="4"/>
  <c r="D177" i="4"/>
  <c r="C173" i="1" s="1"/>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F140" i="4"/>
  <c r="E140" i="4"/>
  <c r="D140" i="4"/>
  <c r="D139" i="4" s="1"/>
  <c r="F139" i="4" s="1"/>
  <c r="E139" i="4"/>
  <c r="F138" i="4"/>
  <c r="F137" i="4"/>
  <c r="F136" i="4"/>
  <c r="F135" i="4"/>
  <c r="E134" i="4"/>
  <c r="D134" i="4"/>
  <c r="D133" i="4" s="1"/>
  <c r="C129" i="1" s="1"/>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C102" i="1"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D82" i="4" s="1"/>
  <c r="C78" i="1" s="1"/>
  <c r="F81" i="4"/>
  <c r="F80" i="4"/>
  <c r="F79" i="4"/>
  <c r="F78" i="4"/>
  <c r="E77" i="4"/>
  <c r="D77" i="4"/>
  <c r="C73" i="1" s="1"/>
  <c r="G73" i="1" s="1"/>
  <c r="F76" i="4"/>
  <c r="F75" i="4"/>
  <c r="E74" i="4"/>
  <c r="D74" i="4"/>
  <c r="C70" i="1" s="1"/>
  <c r="F73" i="4"/>
  <c r="F72" i="4"/>
  <c r="F71" i="4"/>
  <c r="E71" i="4"/>
  <c r="D71" i="4"/>
  <c r="F70" i="4"/>
  <c r="F69" i="4"/>
  <c r="E68" i="4"/>
  <c r="D68" i="4"/>
  <c r="F68" i="4" s="1"/>
  <c r="F67" i="4"/>
  <c r="F66" i="4"/>
  <c r="E65" i="4"/>
  <c r="D65" i="4"/>
  <c r="F64" i="4"/>
  <c r="F63" i="4"/>
  <c r="E62" i="4"/>
  <c r="D62" i="4"/>
  <c r="F62" i="4" s="1"/>
  <c r="F61" i="4"/>
  <c r="F60" i="4"/>
  <c r="E59" i="4"/>
  <c r="F59" i="4" s="1"/>
  <c r="D59" i="4"/>
  <c r="F58" i="4"/>
  <c r="F57" i="4"/>
  <c r="F56" i="4"/>
  <c r="F55" i="4"/>
  <c r="E54" i="4"/>
  <c r="D54" i="4"/>
  <c r="C50" i="1" s="1"/>
  <c r="F53" i="4"/>
  <c r="F52" i="4"/>
  <c r="F51" i="4"/>
  <c r="E51" i="4"/>
  <c r="D51" i="4"/>
  <c r="F49" i="4"/>
  <c r="F48" i="4"/>
  <c r="F47" i="4"/>
  <c r="F46" i="4"/>
  <c r="F45" i="4"/>
  <c r="E45" i="4"/>
  <c r="E44" i="4" s="1"/>
  <c r="D45" i="4"/>
  <c r="F44" i="4"/>
  <c r="D44" i="4"/>
  <c r="F43" i="4"/>
  <c r="F42" i="4"/>
  <c r="F41" i="4"/>
  <c r="E40" i="4"/>
  <c r="D40" i="4"/>
  <c r="F40" i="4" s="1"/>
  <c r="F39" i="4"/>
  <c r="F38" i="4"/>
  <c r="F37" i="4"/>
  <c r="E37" i="4"/>
  <c r="D37" i="4"/>
  <c r="F36" i="4"/>
  <c r="F35" i="4"/>
  <c r="F34" i="4"/>
  <c r="F33" i="4"/>
  <c r="F32" i="4"/>
  <c r="F31" i="4"/>
  <c r="F30" i="4"/>
  <c r="E29" i="4"/>
  <c r="F29" i="4" s="1"/>
  <c r="D29" i="4"/>
  <c r="F28" i="4"/>
  <c r="F27" i="4"/>
  <c r="F26" i="4"/>
  <c r="F25" i="4"/>
  <c r="F24" i="4"/>
  <c r="E23" i="4"/>
  <c r="D23" i="4"/>
  <c r="F22" i="4"/>
  <c r="F21" i="4"/>
  <c r="F20" i="4"/>
  <c r="F19" i="4"/>
  <c r="F18" i="4"/>
  <c r="E17" i="4"/>
  <c r="D17" i="4"/>
  <c r="F17" i="4" s="1"/>
  <c r="F16" i="4"/>
  <c r="F15" i="4"/>
  <c r="F14" i="4"/>
  <c r="F13" i="4"/>
  <c r="F12" i="4"/>
  <c r="F11" i="4"/>
  <c r="F10" i="4"/>
  <c r="F9" i="4"/>
  <c r="F8" i="4"/>
  <c r="E8" i="4"/>
  <c r="D8" i="4"/>
  <c r="G36" i="3"/>
  <c r="B36" i="3"/>
  <c r="I35"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8" i="1"/>
  <c r="C1578" i="1"/>
  <c r="G1578" i="1" s="1"/>
  <c r="C1577" i="1"/>
  <c r="C1576" i="1"/>
  <c r="H1576" i="1" s="1"/>
  <c r="G1575" i="1"/>
  <c r="C1575" i="1"/>
  <c r="H1575" i="1" s="1"/>
  <c r="C1574" i="1"/>
  <c r="G1574" i="1" s="1"/>
  <c r="C1573" i="1"/>
  <c r="G1572" i="1"/>
  <c r="C1572" i="1"/>
  <c r="H1572" i="1" s="1"/>
  <c r="G1571" i="1"/>
  <c r="C1571" i="1"/>
  <c r="H1571" i="1" s="1"/>
  <c r="C1570" i="1"/>
  <c r="C1569" i="1"/>
  <c r="C1568" i="1"/>
  <c r="C1567" i="1"/>
  <c r="H1567" i="1" s="1"/>
  <c r="C1566" i="1"/>
  <c r="G1565" i="1"/>
  <c r="C1565" i="1"/>
  <c r="H1565" i="1" s="1"/>
  <c r="H1564" i="1"/>
  <c r="C1564" i="1"/>
  <c r="G1564" i="1" s="1"/>
  <c r="C1563" i="1"/>
  <c r="G1563" i="1" s="1"/>
  <c r="H1562" i="1"/>
  <c r="C1562" i="1"/>
  <c r="G1562" i="1" s="1"/>
  <c r="H1561" i="1"/>
  <c r="G1561" i="1"/>
  <c r="C1561" i="1"/>
  <c r="C1560" i="1"/>
  <c r="C1559" i="1"/>
  <c r="C1558" i="1"/>
  <c r="H1557" i="1"/>
  <c r="G1557" i="1"/>
  <c r="C1557" i="1"/>
  <c r="H1556" i="1"/>
  <c r="C1556" i="1"/>
  <c r="G1556" i="1" s="1"/>
  <c r="C1555" i="1"/>
  <c r="H1555" i="1" s="1"/>
  <c r="C1554" i="1"/>
  <c r="C1553" i="1"/>
  <c r="H1552" i="1"/>
  <c r="C1552" i="1"/>
  <c r="G1552" i="1" s="1"/>
  <c r="C1551" i="1"/>
  <c r="C1550" i="1"/>
  <c r="H1549" i="1"/>
  <c r="G1549" i="1"/>
  <c r="C1549" i="1"/>
  <c r="H1548" i="1"/>
  <c r="C1548" i="1"/>
  <c r="G1548" i="1" s="1"/>
  <c r="H1547" i="1"/>
  <c r="C1547" i="1"/>
  <c r="G1547" i="1" s="1"/>
  <c r="C1546" i="1"/>
  <c r="H1545" i="1"/>
  <c r="G1545" i="1"/>
  <c r="C1545" i="1"/>
  <c r="H1544" i="1"/>
  <c r="C1544" i="1"/>
  <c r="G1544" i="1" s="1"/>
  <c r="C1543" i="1"/>
  <c r="C1542" i="1"/>
  <c r="G1541" i="1"/>
  <c r="C1541" i="1"/>
  <c r="H1541" i="1" s="1"/>
  <c r="H1540" i="1"/>
  <c r="C1540" i="1"/>
  <c r="G1540" i="1" s="1"/>
  <c r="H1539" i="1"/>
  <c r="C1539" i="1"/>
  <c r="G1539" i="1" s="1"/>
  <c r="H1538" i="1"/>
  <c r="C1538" i="1"/>
  <c r="G1538" i="1" s="1"/>
  <c r="H1537" i="1"/>
  <c r="G1537" i="1"/>
  <c r="C1537" i="1"/>
  <c r="C1536" i="1"/>
  <c r="C1535" i="1"/>
  <c r="G1535" i="1" s="1"/>
  <c r="C1534" i="1"/>
  <c r="H1533" i="1"/>
  <c r="G1533" i="1"/>
  <c r="C1533" i="1"/>
  <c r="H1532" i="1"/>
  <c r="C1532" i="1"/>
  <c r="G1532" i="1" s="1"/>
  <c r="H1531" i="1"/>
  <c r="G1531" i="1"/>
  <c r="C1531" i="1"/>
  <c r="C1530" i="1"/>
  <c r="C1529" i="1"/>
  <c r="H1529" i="1" s="1"/>
  <c r="H1528" i="1"/>
  <c r="C1528" i="1"/>
  <c r="G1528" i="1" s="1"/>
  <c r="C1527" i="1"/>
  <c r="C1526" i="1"/>
  <c r="G1526" i="1" s="1"/>
  <c r="H1525" i="1"/>
  <c r="G1525" i="1"/>
  <c r="C1525" i="1"/>
  <c r="H1524" i="1"/>
  <c r="C1524" i="1"/>
  <c r="G1524" i="1" s="1"/>
  <c r="C1523" i="1"/>
  <c r="G1523" i="1" s="1"/>
  <c r="C1522" i="1"/>
  <c r="H1521" i="1"/>
  <c r="G1521" i="1"/>
  <c r="C1521" i="1"/>
  <c r="H1520" i="1"/>
  <c r="C1520" i="1"/>
  <c r="G1520" i="1" s="1"/>
  <c r="H1519" i="1"/>
  <c r="C1519" i="1"/>
  <c r="G1519" i="1" s="1"/>
  <c r="C1518" i="1"/>
  <c r="H1516" i="1"/>
  <c r="C1516" i="1"/>
  <c r="G1516" i="1" s="1"/>
  <c r="H1515" i="1"/>
  <c r="C1515" i="1"/>
  <c r="G1515" i="1" s="1"/>
  <c r="C1514" i="1"/>
  <c r="G1514" i="1" s="1"/>
  <c r="H1513" i="1"/>
  <c r="G1513" i="1"/>
  <c r="C1513" i="1"/>
  <c r="C1512" i="1"/>
  <c r="G1512" i="1" s="1"/>
  <c r="C1511" i="1"/>
  <c r="C1510" i="1"/>
  <c r="H1509" i="1"/>
  <c r="G1509" i="1"/>
  <c r="C1509" i="1"/>
  <c r="H1508" i="1"/>
  <c r="C1508" i="1"/>
  <c r="G1508" i="1" s="1"/>
  <c r="H1507" i="1"/>
  <c r="G1507" i="1"/>
  <c r="C1507" i="1"/>
  <c r="C1506" i="1"/>
  <c r="C1505" i="1"/>
  <c r="H1504" i="1"/>
  <c r="C1504" i="1"/>
  <c r="G1504" i="1" s="1"/>
  <c r="C1503" i="1"/>
  <c r="G1503" i="1" s="1"/>
  <c r="C1502" i="1"/>
  <c r="H1501" i="1"/>
  <c r="G1501" i="1"/>
  <c r="C1501" i="1"/>
  <c r="C1500" i="1"/>
  <c r="G1500" i="1" s="1"/>
  <c r="C1499" i="1"/>
  <c r="G1499" i="1" s="1"/>
  <c r="C1498" i="1"/>
  <c r="H1497" i="1"/>
  <c r="G1497" i="1"/>
  <c r="C1497" i="1"/>
  <c r="H1496" i="1"/>
  <c r="C1496" i="1"/>
  <c r="G1496" i="1" s="1"/>
  <c r="H1495" i="1"/>
  <c r="C1495" i="1"/>
  <c r="G1495" i="1" s="1"/>
  <c r="C1494" i="1"/>
  <c r="G1493" i="1"/>
  <c r="C1493" i="1"/>
  <c r="H1493" i="1" s="1"/>
  <c r="H1492" i="1"/>
  <c r="C1492" i="1"/>
  <c r="G1492" i="1" s="1"/>
  <c r="C1491" i="1"/>
  <c r="G1491" i="1" s="1"/>
  <c r="H1490" i="1"/>
  <c r="C1490" i="1"/>
  <c r="G1490" i="1" s="1"/>
  <c r="H1489" i="1"/>
  <c r="G1489" i="1"/>
  <c r="C1489" i="1"/>
  <c r="C1488" i="1"/>
  <c r="C1487" i="1"/>
  <c r="C1486" i="1"/>
  <c r="H1485" i="1"/>
  <c r="G1485" i="1"/>
  <c r="C1485" i="1"/>
  <c r="H1484" i="1"/>
  <c r="C1484" i="1"/>
  <c r="G1484" i="1" s="1"/>
  <c r="C1483" i="1"/>
  <c r="H1483" i="1" s="1"/>
  <c r="C1482" i="1"/>
  <c r="C1480" i="1"/>
  <c r="H1480" i="1" s="1"/>
  <c r="J1479" i="1"/>
  <c r="H1479" i="1"/>
  <c r="G1479" i="1"/>
  <c r="D1479" i="1"/>
  <c r="C1479" i="1"/>
  <c r="J1478" i="1"/>
  <c r="H1478" i="1"/>
  <c r="G1478" i="1"/>
  <c r="I1478" i="1" s="1"/>
  <c r="D1478" i="1"/>
  <c r="C1478" i="1"/>
  <c r="J1477" i="1"/>
  <c r="H1477" i="1"/>
  <c r="G1477" i="1"/>
  <c r="I1477" i="1" s="1"/>
  <c r="D1477" i="1"/>
  <c r="C1477" i="1"/>
  <c r="J1476" i="1"/>
  <c r="H1476" i="1"/>
  <c r="G1476" i="1"/>
  <c r="I1476" i="1" s="1"/>
  <c r="D1476" i="1"/>
  <c r="C1476" i="1"/>
  <c r="D1475" i="1"/>
  <c r="H1475" i="1" s="1"/>
  <c r="C1475" i="1"/>
  <c r="G1474" i="1"/>
  <c r="D1474" i="1"/>
  <c r="C1474" i="1"/>
  <c r="D1473" i="1"/>
  <c r="G1473" i="1" s="1"/>
  <c r="C1473" i="1"/>
  <c r="I1472" i="1"/>
  <c r="H1472" i="1"/>
  <c r="G1472" i="1"/>
  <c r="D1472" i="1"/>
  <c r="C1472" i="1"/>
  <c r="J1472" i="1" s="1"/>
  <c r="H1471" i="1"/>
  <c r="G1471" i="1"/>
  <c r="I1471" i="1" s="1"/>
  <c r="D1471" i="1"/>
  <c r="C1471" i="1"/>
  <c r="D1470" i="1"/>
  <c r="C1470" i="1"/>
  <c r="H1470" i="1" s="1"/>
  <c r="H1469" i="1"/>
  <c r="G1469" i="1"/>
  <c r="D1469" i="1"/>
  <c r="C1469" i="1"/>
  <c r="D1468" i="1"/>
  <c r="C1468" i="1"/>
  <c r="G1467" i="1"/>
  <c r="D1467" i="1"/>
  <c r="C1467" i="1"/>
  <c r="J1467" i="1" s="1"/>
  <c r="D1466" i="1"/>
  <c r="C1466" i="1"/>
  <c r="H1465" i="1"/>
  <c r="D1465" i="1"/>
  <c r="C1465" i="1"/>
  <c r="J1465" i="1" s="1"/>
  <c r="H1464" i="1"/>
  <c r="G1464" i="1"/>
  <c r="I1464" i="1" s="1"/>
  <c r="D1464" i="1"/>
  <c r="C1464" i="1"/>
  <c r="J1464" i="1" s="1"/>
  <c r="H1463" i="1"/>
  <c r="I1463" i="1" s="1"/>
  <c r="G1463" i="1"/>
  <c r="D1463" i="1"/>
  <c r="C1463" i="1"/>
  <c r="J1463" i="1" s="1"/>
  <c r="G1462" i="1"/>
  <c r="D1462" i="1"/>
  <c r="C1462" i="1"/>
  <c r="D1461" i="1"/>
  <c r="C1461" i="1"/>
  <c r="H1461" i="1" s="1"/>
  <c r="D1460" i="1"/>
  <c r="G1460" i="1" s="1"/>
  <c r="C1460" i="1"/>
  <c r="D1459" i="1"/>
  <c r="G1459" i="1" s="1"/>
  <c r="C1459" i="1"/>
  <c r="D1458" i="1"/>
  <c r="C1458" i="1"/>
  <c r="D1457" i="1"/>
  <c r="G1457" i="1" s="1"/>
  <c r="C1457" i="1"/>
  <c r="D1456" i="1"/>
  <c r="C1456" i="1"/>
  <c r="D1455" i="1"/>
  <c r="C1455" i="1"/>
  <c r="D1454" i="1"/>
  <c r="D1453" i="1"/>
  <c r="H1452" i="1"/>
  <c r="D1452" i="1"/>
  <c r="C1452" i="1"/>
  <c r="J1452" i="1" s="1"/>
  <c r="H1451" i="1"/>
  <c r="G1451" i="1"/>
  <c r="I1451" i="1" s="1"/>
  <c r="D1451" i="1"/>
  <c r="C1451" i="1"/>
  <c r="J1451" i="1" s="1"/>
  <c r="H1450" i="1"/>
  <c r="I1450" i="1" s="1"/>
  <c r="G1450" i="1"/>
  <c r="D1450" i="1"/>
  <c r="C1450" i="1"/>
  <c r="J1450" i="1" s="1"/>
  <c r="D1449" i="1"/>
  <c r="C1449" i="1"/>
  <c r="G1448" i="1"/>
  <c r="D1448" i="1"/>
  <c r="C1448" i="1"/>
  <c r="J1448" i="1" s="1"/>
  <c r="D1447" i="1"/>
  <c r="C1447" i="1"/>
  <c r="H1446" i="1"/>
  <c r="D1446" i="1"/>
  <c r="C1446" i="1"/>
  <c r="J1446" i="1" s="1"/>
  <c r="H1445" i="1"/>
  <c r="D1445" i="1"/>
  <c r="G1445" i="1" s="1"/>
  <c r="C1445" i="1"/>
  <c r="H1444" i="1"/>
  <c r="G1444" i="1"/>
  <c r="I1444" i="1" s="1"/>
  <c r="D1444" i="1"/>
  <c r="J1444" i="1" s="1"/>
  <c r="C1444" i="1"/>
  <c r="D1443" i="1"/>
  <c r="C1443" i="1"/>
  <c r="J1442" i="1"/>
  <c r="D1442" i="1"/>
  <c r="H1442" i="1" s="1"/>
  <c r="C1442" i="1"/>
  <c r="J1441" i="1"/>
  <c r="H1441" i="1"/>
  <c r="D1441" i="1"/>
  <c r="G1441" i="1" s="1"/>
  <c r="I1441" i="1" s="1"/>
  <c r="C1441" i="1"/>
  <c r="J1440" i="1"/>
  <c r="H1440" i="1"/>
  <c r="G1440" i="1"/>
  <c r="I1440" i="1" s="1"/>
  <c r="D1440" i="1"/>
  <c r="C1440" i="1"/>
  <c r="D1439" i="1"/>
  <c r="C1439" i="1"/>
  <c r="D1438" i="1"/>
  <c r="C1438" i="1"/>
  <c r="D1437" i="1"/>
  <c r="C1437" i="1"/>
  <c r="D1434" i="1"/>
  <c r="G1434" i="1" s="1"/>
  <c r="C1434" i="1"/>
  <c r="H1433" i="1"/>
  <c r="G1433" i="1"/>
  <c r="D1433" i="1"/>
  <c r="C1433" i="1"/>
  <c r="D1432" i="1"/>
  <c r="H1432" i="1" s="1"/>
  <c r="C1432" i="1"/>
  <c r="H1431" i="1"/>
  <c r="D1431" i="1"/>
  <c r="G1431" i="1" s="1"/>
  <c r="C1431" i="1"/>
  <c r="H1430" i="1"/>
  <c r="G1430" i="1"/>
  <c r="D1430" i="1"/>
  <c r="C1430" i="1"/>
  <c r="D1429" i="1"/>
  <c r="C1429" i="1"/>
  <c r="G1429" i="1" s="1"/>
  <c r="H1428" i="1"/>
  <c r="D1428" i="1"/>
  <c r="G1428" i="1" s="1"/>
  <c r="C1428" i="1"/>
  <c r="D1427" i="1"/>
  <c r="C1427" i="1"/>
  <c r="D1426" i="1"/>
  <c r="H1426" i="1" s="1"/>
  <c r="C1426" i="1"/>
  <c r="D1425" i="1"/>
  <c r="G1425" i="1" s="1"/>
  <c r="C1425" i="1"/>
  <c r="H1424" i="1"/>
  <c r="G1424" i="1"/>
  <c r="D1424" i="1"/>
  <c r="C1424" i="1"/>
  <c r="D1423" i="1"/>
  <c r="H1422" i="1"/>
  <c r="D1422" i="1"/>
  <c r="G1422" i="1" s="1"/>
  <c r="C1422" i="1"/>
  <c r="H1421" i="1"/>
  <c r="G1421" i="1"/>
  <c r="D1421" i="1"/>
  <c r="C1421" i="1"/>
  <c r="D1420" i="1"/>
  <c r="C1420" i="1"/>
  <c r="G1420" i="1" s="1"/>
  <c r="H1419" i="1"/>
  <c r="D1419" i="1"/>
  <c r="G1419" i="1" s="1"/>
  <c r="C1419" i="1"/>
  <c r="D1418" i="1"/>
  <c r="C1418" i="1"/>
  <c r="D1417" i="1"/>
  <c r="H1417" i="1" s="1"/>
  <c r="C1417" i="1"/>
  <c r="D1416" i="1"/>
  <c r="C1416" i="1"/>
  <c r="H1415" i="1"/>
  <c r="G1415" i="1"/>
  <c r="D1415" i="1"/>
  <c r="C1415" i="1"/>
  <c r="D1414" i="1"/>
  <c r="C1414" i="1"/>
  <c r="H1414" i="1" s="1"/>
  <c r="H1413" i="1"/>
  <c r="D1413" i="1"/>
  <c r="G1413" i="1" s="1"/>
  <c r="C1413" i="1"/>
  <c r="D1412" i="1"/>
  <c r="C1412" i="1"/>
  <c r="H1412" i="1" s="1"/>
  <c r="D1411" i="1"/>
  <c r="C1411" i="1"/>
  <c r="H1410" i="1"/>
  <c r="D1410" i="1"/>
  <c r="G1410" i="1" s="1"/>
  <c r="C1410" i="1"/>
  <c r="D1409" i="1"/>
  <c r="C1409" i="1"/>
  <c r="D1407" i="1"/>
  <c r="C1407" i="1"/>
  <c r="D1406" i="1"/>
  <c r="C1406" i="1"/>
  <c r="H1405" i="1"/>
  <c r="G1405" i="1"/>
  <c r="D1405" i="1"/>
  <c r="C1405" i="1"/>
  <c r="D1404" i="1"/>
  <c r="C1404" i="1"/>
  <c r="H1404" i="1" s="1"/>
  <c r="D1403" i="1"/>
  <c r="C1403" i="1"/>
  <c r="H1402" i="1"/>
  <c r="G1402" i="1"/>
  <c r="D1402" i="1"/>
  <c r="C1402" i="1"/>
  <c r="D1401" i="1"/>
  <c r="D1400" i="1"/>
  <c r="C1400" i="1"/>
  <c r="H1399" i="1"/>
  <c r="G1399" i="1"/>
  <c r="D1399" i="1"/>
  <c r="C1399" i="1"/>
  <c r="D1398" i="1"/>
  <c r="C1398" i="1"/>
  <c r="D1397" i="1"/>
  <c r="C1397" i="1"/>
  <c r="H1396" i="1"/>
  <c r="G1396" i="1"/>
  <c r="D1396" i="1"/>
  <c r="C1396" i="1"/>
  <c r="D1395" i="1"/>
  <c r="C1395" i="1"/>
  <c r="H1395" i="1" s="1"/>
  <c r="D1394" i="1"/>
  <c r="C1394" i="1"/>
  <c r="H1393" i="1"/>
  <c r="G1393" i="1"/>
  <c r="D1393" i="1"/>
  <c r="C1393" i="1"/>
  <c r="H1392" i="1"/>
  <c r="G1392" i="1"/>
  <c r="D1392" i="1"/>
  <c r="C1392" i="1"/>
  <c r="D1391" i="1"/>
  <c r="C1391" i="1"/>
  <c r="H1390" i="1"/>
  <c r="G1390" i="1"/>
  <c r="D1390" i="1"/>
  <c r="C1390" i="1"/>
  <c r="D1389" i="1"/>
  <c r="C1389" i="1"/>
  <c r="D1388" i="1"/>
  <c r="C1388" i="1"/>
  <c r="H1387" i="1"/>
  <c r="G1387" i="1"/>
  <c r="D1387" i="1"/>
  <c r="C1387" i="1"/>
  <c r="D1386" i="1"/>
  <c r="C1386" i="1"/>
  <c r="H1386" i="1" s="1"/>
  <c r="D1385" i="1"/>
  <c r="C1385" i="1"/>
  <c r="H1384" i="1"/>
  <c r="G1384" i="1"/>
  <c r="D1384" i="1"/>
  <c r="C1384" i="1"/>
  <c r="C1383" i="1"/>
  <c r="D1382" i="1"/>
  <c r="C1382" i="1"/>
  <c r="H1381" i="1"/>
  <c r="G1381" i="1"/>
  <c r="D1381" i="1"/>
  <c r="C1381" i="1"/>
  <c r="D1380" i="1"/>
  <c r="C1380" i="1"/>
  <c r="D1379" i="1"/>
  <c r="C1379" i="1"/>
  <c r="H1378" i="1"/>
  <c r="G1378" i="1"/>
  <c r="D1378" i="1"/>
  <c r="C1378" i="1"/>
  <c r="D1377" i="1"/>
  <c r="C1377" i="1"/>
  <c r="H1377" i="1" s="1"/>
  <c r="D1376" i="1"/>
  <c r="C1376" i="1"/>
  <c r="H1375" i="1"/>
  <c r="G1375" i="1"/>
  <c r="D1375" i="1"/>
  <c r="C1375" i="1"/>
  <c r="D1374" i="1"/>
  <c r="C1374" i="1"/>
  <c r="D1373" i="1"/>
  <c r="C1373" i="1"/>
  <c r="H1372" i="1"/>
  <c r="G1372" i="1"/>
  <c r="D1372" i="1"/>
  <c r="C1372" i="1"/>
  <c r="D1371" i="1"/>
  <c r="C1371" i="1"/>
  <c r="D1370" i="1"/>
  <c r="C1370" i="1"/>
  <c r="D1369" i="1"/>
  <c r="H1369" i="1" s="1"/>
  <c r="C1369" i="1"/>
  <c r="G1369" i="1" s="1"/>
  <c r="D1368" i="1"/>
  <c r="C1368" i="1"/>
  <c r="H1368" i="1" s="1"/>
  <c r="D1367" i="1"/>
  <c r="C1367" i="1"/>
  <c r="H1366" i="1"/>
  <c r="G1366" i="1"/>
  <c r="D1366" i="1"/>
  <c r="C1366" i="1"/>
  <c r="H1365" i="1"/>
  <c r="G1365" i="1"/>
  <c r="D1365" i="1"/>
  <c r="C1365" i="1"/>
  <c r="D1364" i="1"/>
  <c r="C1364" i="1"/>
  <c r="H1363" i="1"/>
  <c r="G1363" i="1"/>
  <c r="D1363" i="1"/>
  <c r="C1363" i="1"/>
  <c r="D1362" i="1"/>
  <c r="C1362" i="1"/>
  <c r="D1361" i="1"/>
  <c r="C1361" i="1"/>
  <c r="H1360" i="1"/>
  <c r="G1360" i="1"/>
  <c r="D1360" i="1"/>
  <c r="C1360" i="1"/>
  <c r="D1359" i="1"/>
  <c r="C1359" i="1"/>
  <c r="H1359" i="1" s="1"/>
  <c r="D1358" i="1"/>
  <c r="C1358" i="1"/>
  <c r="H1357" i="1"/>
  <c r="G1357" i="1"/>
  <c r="D1357" i="1"/>
  <c r="C1357" i="1"/>
  <c r="H1356" i="1"/>
  <c r="G1356" i="1"/>
  <c r="D1356" i="1"/>
  <c r="C1356" i="1"/>
  <c r="D1355" i="1"/>
  <c r="C1355" i="1"/>
  <c r="H1354" i="1"/>
  <c r="G1354" i="1"/>
  <c r="D1354" i="1"/>
  <c r="C1354" i="1"/>
  <c r="D1353" i="1"/>
  <c r="C1353" i="1"/>
  <c r="D1352" i="1"/>
  <c r="C1352" i="1"/>
  <c r="H1351" i="1"/>
  <c r="G1351" i="1"/>
  <c r="D1351" i="1"/>
  <c r="C1351" i="1"/>
  <c r="D1350" i="1"/>
  <c r="C1350" i="1"/>
  <c r="H1350" i="1" s="1"/>
  <c r="D1349" i="1"/>
  <c r="C1349" i="1"/>
  <c r="H1348" i="1"/>
  <c r="G1348" i="1"/>
  <c r="D1348" i="1"/>
  <c r="C1348" i="1"/>
  <c r="H1347" i="1"/>
  <c r="G1347" i="1"/>
  <c r="D1347" i="1"/>
  <c r="C1347" i="1"/>
  <c r="D1346" i="1"/>
  <c r="C1346" i="1"/>
  <c r="H1345" i="1"/>
  <c r="G1345" i="1"/>
  <c r="D1345" i="1"/>
  <c r="C1345" i="1"/>
  <c r="D1344" i="1"/>
  <c r="C1344" i="1"/>
  <c r="D1343" i="1"/>
  <c r="C1343" i="1"/>
  <c r="H1342" i="1"/>
  <c r="G1342" i="1"/>
  <c r="D1342" i="1"/>
  <c r="C1342" i="1"/>
  <c r="D1341" i="1"/>
  <c r="C1341" i="1"/>
  <c r="H1341" i="1" s="1"/>
  <c r="D1340" i="1"/>
  <c r="C1340" i="1"/>
  <c r="H1339" i="1"/>
  <c r="G1339" i="1"/>
  <c r="D1339" i="1"/>
  <c r="C1339" i="1"/>
  <c r="H1338" i="1"/>
  <c r="G1338" i="1"/>
  <c r="D1338" i="1"/>
  <c r="C1338" i="1"/>
  <c r="D1337" i="1"/>
  <c r="C1337" i="1"/>
  <c r="H1336" i="1"/>
  <c r="G1336" i="1"/>
  <c r="D1336" i="1"/>
  <c r="C1336" i="1"/>
  <c r="D1335" i="1"/>
  <c r="C1335" i="1"/>
  <c r="D1334" i="1"/>
  <c r="C1334" i="1"/>
  <c r="H1333" i="1"/>
  <c r="G1333" i="1"/>
  <c r="D1333" i="1"/>
  <c r="C1333" i="1"/>
  <c r="D1332" i="1"/>
  <c r="C1332" i="1"/>
  <c r="H1332" i="1" s="1"/>
  <c r="D1331" i="1"/>
  <c r="C1331" i="1"/>
  <c r="H1330" i="1"/>
  <c r="G1330" i="1"/>
  <c r="D1330" i="1"/>
  <c r="C1330" i="1"/>
  <c r="D1329" i="1"/>
  <c r="D1328" i="1"/>
  <c r="C1328" i="1"/>
  <c r="H1327" i="1"/>
  <c r="G1327" i="1"/>
  <c r="D1327" i="1"/>
  <c r="C1327" i="1"/>
  <c r="D1326" i="1"/>
  <c r="C1326" i="1"/>
  <c r="D1325" i="1"/>
  <c r="C1325" i="1"/>
  <c r="H1324" i="1"/>
  <c r="G1324" i="1"/>
  <c r="D1324" i="1"/>
  <c r="C1324" i="1"/>
  <c r="D1323" i="1"/>
  <c r="C1323" i="1"/>
  <c r="H1323" i="1" s="1"/>
  <c r="D1322" i="1"/>
  <c r="C1322" i="1"/>
  <c r="H1321" i="1"/>
  <c r="G1321" i="1"/>
  <c r="D1321" i="1"/>
  <c r="C1321" i="1"/>
  <c r="H1320" i="1"/>
  <c r="G1320" i="1"/>
  <c r="D1320" i="1"/>
  <c r="C1320" i="1"/>
  <c r="D1319" i="1"/>
  <c r="C1319" i="1"/>
  <c r="H1318" i="1"/>
  <c r="G1318" i="1"/>
  <c r="D1318" i="1"/>
  <c r="C1318" i="1"/>
  <c r="D1317" i="1"/>
  <c r="C1317" i="1"/>
  <c r="D1316" i="1"/>
  <c r="C1316" i="1"/>
  <c r="H1315" i="1"/>
  <c r="G1315" i="1"/>
  <c r="D1315" i="1"/>
  <c r="C1315" i="1"/>
  <c r="D1314" i="1"/>
  <c r="C1314" i="1"/>
  <c r="H1314" i="1" s="1"/>
  <c r="D1313" i="1"/>
  <c r="C1313" i="1"/>
  <c r="H1312" i="1"/>
  <c r="G1312" i="1"/>
  <c r="D1312" i="1"/>
  <c r="C1312" i="1"/>
  <c r="H1311" i="1"/>
  <c r="G1311" i="1"/>
  <c r="D1311" i="1"/>
  <c r="C1311" i="1"/>
  <c r="D1310" i="1"/>
  <c r="C1310" i="1"/>
  <c r="H1309" i="1"/>
  <c r="G1309" i="1"/>
  <c r="D1309" i="1"/>
  <c r="C1309" i="1"/>
  <c r="D1308" i="1"/>
  <c r="C1308" i="1"/>
  <c r="D1307" i="1"/>
  <c r="C1307" i="1"/>
  <c r="H1306" i="1"/>
  <c r="G1306" i="1"/>
  <c r="D1306" i="1"/>
  <c r="C1306" i="1"/>
  <c r="D1305" i="1"/>
  <c r="C1305" i="1"/>
  <c r="H1305" i="1" s="1"/>
  <c r="D1304" i="1"/>
  <c r="C1304" i="1"/>
  <c r="H1303" i="1"/>
  <c r="G1303" i="1"/>
  <c r="D1303" i="1"/>
  <c r="C1303" i="1"/>
  <c r="H1302" i="1"/>
  <c r="G1302" i="1"/>
  <c r="D1302" i="1"/>
  <c r="C1302" i="1"/>
  <c r="D1301" i="1"/>
  <c r="C1301" i="1"/>
  <c r="H1300" i="1"/>
  <c r="G1300" i="1"/>
  <c r="D1300" i="1"/>
  <c r="C1300" i="1"/>
  <c r="D1298" i="1"/>
  <c r="C1298" i="1"/>
  <c r="H1297" i="1"/>
  <c r="G1297" i="1"/>
  <c r="D1297" i="1"/>
  <c r="C1297" i="1"/>
  <c r="D1296" i="1"/>
  <c r="C1296" i="1"/>
  <c r="H1296" i="1" s="1"/>
  <c r="D1295" i="1"/>
  <c r="C1295" i="1"/>
  <c r="H1294" i="1"/>
  <c r="G1294" i="1"/>
  <c r="D1294" i="1"/>
  <c r="C1294" i="1"/>
  <c r="H1293" i="1"/>
  <c r="G1293" i="1"/>
  <c r="D1293" i="1"/>
  <c r="C1293" i="1"/>
  <c r="D1292" i="1"/>
  <c r="C1292" i="1"/>
  <c r="H1291" i="1"/>
  <c r="G1291" i="1"/>
  <c r="D1291" i="1"/>
  <c r="C1291" i="1"/>
  <c r="D1290" i="1"/>
  <c r="C1290" i="1"/>
  <c r="D1289" i="1"/>
  <c r="C1289" i="1"/>
  <c r="H1288" i="1"/>
  <c r="G1288" i="1"/>
  <c r="D1288" i="1"/>
  <c r="C1288" i="1"/>
  <c r="D1287" i="1"/>
  <c r="C1287" i="1"/>
  <c r="H1287" i="1" s="1"/>
  <c r="D1286" i="1"/>
  <c r="C1286" i="1"/>
  <c r="H1285" i="1"/>
  <c r="G1285" i="1"/>
  <c r="D1285" i="1"/>
  <c r="C1285" i="1"/>
  <c r="H1284" i="1"/>
  <c r="G1284" i="1"/>
  <c r="D1284" i="1"/>
  <c r="C1284" i="1"/>
  <c r="D1283" i="1"/>
  <c r="C1283" i="1"/>
  <c r="H1282" i="1"/>
  <c r="G1282" i="1"/>
  <c r="D1282" i="1"/>
  <c r="C1282" i="1"/>
  <c r="D1281" i="1"/>
  <c r="C1281" i="1"/>
  <c r="D1280" i="1"/>
  <c r="C1280" i="1"/>
  <c r="H1279" i="1"/>
  <c r="G1279" i="1"/>
  <c r="D1279" i="1"/>
  <c r="C1279" i="1"/>
  <c r="D1278" i="1"/>
  <c r="C1278" i="1"/>
  <c r="H1278" i="1" s="1"/>
  <c r="D1277" i="1"/>
  <c r="C1277" i="1"/>
  <c r="D1276" i="1"/>
  <c r="C1276" i="1"/>
  <c r="H1276" i="1" s="1"/>
  <c r="H1275" i="1"/>
  <c r="G1275" i="1"/>
  <c r="D1275" i="1"/>
  <c r="C1275" i="1"/>
  <c r="D1274" i="1"/>
  <c r="C1274" i="1"/>
  <c r="H1273" i="1"/>
  <c r="G1273" i="1"/>
  <c r="D1273" i="1"/>
  <c r="C1273" i="1"/>
  <c r="D1272" i="1"/>
  <c r="C1272" i="1"/>
  <c r="D1271" i="1"/>
  <c r="C1271" i="1"/>
  <c r="H1270" i="1"/>
  <c r="G1270" i="1"/>
  <c r="D1270" i="1"/>
  <c r="C1270" i="1"/>
  <c r="D1269" i="1"/>
  <c r="C1269" i="1"/>
  <c r="H1269" i="1" s="1"/>
  <c r="D1268" i="1"/>
  <c r="C1268" i="1"/>
  <c r="H1267" i="1"/>
  <c r="G1267" i="1"/>
  <c r="D1267" i="1"/>
  <c r="C1267" i="1"/>
  <c r="D1266" i="1"/>
  <c r="C1266" i="1"/>
  <c r="H1266" i="1" s="1"/>
  <c r="D1265" i="1"/>
  <c r="C1265" i="1"/>
  <c r="D1264" i="1"/>
  <c r="C1264" i="1"/>
  <c r="D1263" i="1"/>
  <c r="C1263" i="1"/>
  <c r="D1262" i="1"/>
  <c r="C1262" i="1"/>
  <c r="D1261" i="1"/>
  <c r="C1261" i="1"/>
  <c r="D1260" i="1"/>
  <c r="C1260" i="1"/>
  <c r="H1260" i="1" s="1"/>
  <c r="G1259" i="1"/>
  <c r="D1259" i="1"/>
  <c r="C1259" i="1"/>
  <c r="D1258" i="1"/>
  <c r="C1258" i="1"/>
  <c r="H1257" i="1"/>
  <c r="D1257" i="1"/>
  <c r="C1257" i="1"/>
  <c r="G1257" i="1" s="1"/>
  <c r="D1256" i="1"/>
  <c r="C1256" i="1"/>
  <c r="D1255" i="1"/>
  <c r="C1255" i="1"/>
  <c r="H1255" i="1" s="1"/>
  <c r="H1254" i="1"/>
  <c r="G1254" i="1"/>
  <c r="D1254" i="1"/>
  <c r="C1254" i="1"/>
  <c r="D1253" i="1"/>
  <c r="C1253" i="1"/>
  <c r="H1252" i="1"/>
  <c r="D1252" i="1"/>
  <c r="C1252" i="1"/>
  <c r="G1252" i="1" s="1"/>
  <c r="D1251" i="1"/>
  <c r="H1251" i="1" s="1"/>
  <c r="C1251" i="1"/>
  <c r="D1250" i="1"/>
  <c r="C1250" i="1"/>
  <c r="H1250" i="1" s="1"/>
  <c r="D1249" i="1"/>
  <c r="C1249" i="1"/>
  <c r="H1249" i="1" s="1"/>
  <c r="D1248" i="1"/>
  <c r="C1248" i="1"/>
  <c r="D1247" i="1"/>
  <c r="C1247" i="1"/>
  <c r="H1247" i="1" s="1"/>
  <c r="H1246" i="1"/>
  <c r="G1246" i="1"/>
  <c r="D1246" i="1"/>
  <c r="C1246" i="1"/>
  <c r="D1245" i="1"/>
  <c r="C1245" i="1"/>
  <c r="G1244" i="1"/>
  <c r="D1244" i="1"/>
  <c r="C1244" i="1"/>
  <c r="D1243" i="1"/>
  <c r="C1243" i="1"/>
  <c r="D1242" i="1"/>
  <c r="C1242" i="1"/>
  <c r="H1242" i="1" s="1"/>
  <c r="G1241" i="1"/>
  <c r="D1241" i="1"/>
  <c r="C1241" i="1"/>
  <c r="D1240" i="1"/>
  <c r="C1240" i="1"/>
  <c r="H1239" i="1"/>
  <c r="D1239" i="1"/>
  <c r="C1239" i="1"/>
  <c r="G1239" i="1" s="1"/>
  <c r="D1238" i="1"/>
  <c r="C1238" i="1"/>
  <c r="D1237" i="1"/>
  <c r="C1237" i="1"/>
  <c r="H1237" i="1" s="1"/>
  <c r="D1236" i="1"/>
  <c r="C1236" i="1"/>
  <c r="H1236" i="1" s="1"/>
  <c r="D1235" i="1"/>
  <c r="H1234" i="1"/>
  <c r="D1234" i="1"/>
  <c r="C1234" i="1"/>
  <c r="G1234" i="1" s="1"/>
  <c r="G1233" i="1"/>
  <c r="D1233" i="1"/>
  <c r="H1233" i="1" s="1"/>
  <c r="C1233" i="1"/>
  <c r="D1232" i="1"/>
  <c r="C1232" i="1"/>
  <c r="H1232" i="1" s="1"/>
  <c r="H1231" i="1"/>
  <c r="G1231" i="1"/>
  <c r="D1231" i="1"/>
  <c r="C1231" i="1"/>
  <c r="D1230" i="1"/>
  <c r="C1230" i="1"/>
  <c r="D1229" i="1"/>
  <c r="C1229" i="1"/>
  <c r="H1229" i="1" s="1"/>
  <c r="D1228" i="1"/>
  <c r="G1228" i="1" s="1"/>
  <c r="C1228" i="1"/>
  <c r="D1227" i="1"/>
  <c r="C1227" i="1"/>
  <c r="D1226" i="1"/>
  <c r="C1226" i="1"/>
  <c r="D1225" i="1"/>
  <c r="C1225" i="1"/>
  <c r="D1224" i="1"/>
  <c r="C1224" i="1"/>
  <c r="H1224" i="1" s="1"/>
  <c r="H1221" i="1"/>
  <c r="D1221" i="1"/>
  <c r="C1221" i="1"/>
  <c r="G1221" i="1" s="1"/>
  <c r="G1220" i="1"/>
  <c r="D1220" i="1"/>
  <c r="H1220" i="1" s="1"/>
  <c r="C1220" i="1"/>
  <c r="D1219" i="1"/>
  <c r="C1219" i="1"/>
  <c r="H1218" i="1"/>
  <c r="D1218" i="1"/>
  <c r="C1218" i="1"/>
  <c r="G1218" i="1" s="1"/>
  <c r="G1217" i="1"/>
  <c r="D1217" i="1"/>
  <c r="C1217" i="1"/>
  <c r="D1216" i="1"/>
  <c r="C1216" i="1"/>
  <c r="D1215" i="1"/>
  <c r="D1213" i="1"/>
  <c r="C1213" i="1"/>
  <c r="D1212" i="1"/>
  <c r="C1212" i="1"/>
  <c r="G1212" i="1" s="1"/>
  <c r="D1211" i="1"/>
  <c r="C1211" i="1"/>
  <c r="G1211" i="1" s="1"/>
  <c r="D1210" i="1"/>
  <c r="C1210" i="1"/>
  <c r="H1209" i="1"/>
  <c r="D1209" i="1"/>
  <c r="C1209" i="1"/>
  <c r="G1209" i="1" s="1"/>
  <c r="D1208" i="1"/>
  <c r="C1208" i="1"/>
  <c r="D1207" i="1"/>
  <c r="C1207" i="1"/>
  <c r="H1206" i="1"/>
  <c r="D1206" i="1"/>
  <c r="C1206" i="1"/>
  <c r="G1206" i="1" s="1"/>
  <c r="D1205" i="1"/>
  <c r="H1205" i="1" s="1"/>
  <c r="C1205" i="1"/>
  <c r="D1204" i="1"/>
  <c r="C1204" i="1"/>
  <c r="H1203" i="1"/>
  <c r="D1203" i="1"/>
  <c r="C1203" i="1"/>
  <c r="G1203" i="1" s="1"/>
  <c r="G1202" i="1"/>
  <c r="D1202" i="1"/>
  <c r="H1202" i="1" s="1"/>
  <c r="C1202" i="1"/>
  <c r="D1201" i="1"/>
  <c r="C1201" i="1"/>
  <c r="H1200" i="1"/>
  <c r="D1200" i="1"/>
  <c r="C1200" i="1"/>
  <c r="G1200" i="1" s="1"/>
  <c r="D1199" i="1"/>
  <c r="C1199" i="1"/>
  <c r="D1198" i="1"/>
  <c r="C1198" i="1"/>
  <c r="H1197" i="1"/>
  <c r="D1197" i="1"/>
  <c r="C1197" i="1"/>
  <c r="G1197" i="1" s="1"/>
  <c r="D1196" i="1"/>
  <c r="H1196" i="1" s="1"/>
  <c r="C1196" i="1"/>
  <c r="D1195" i="1"/>
  <c r="C1195" i="1"/>
  <c r="H1194" i="1"/>
  <c r="D1194" i="1"/>
  <c r="C1194" i="1"/>
  <c r="G1194" i="1" s="1"/>
  <c r="G1193" i="1"/>
  <c r="D1193" i="1"/>
  <c r="H1193" i="1" s="1"/>
  <c r="C1193" i="1"/>
  <c r="D1192" i="1"/>
  <c r="C1192" i="1"/>
  <c r="H1191" i="1"/>
  <c r="D1191" i="1"/>
  <c r="C1191" i="1"/>
  <c r="G1191" i="1" s="1"/>
  <c r="D1190" i="1"/>
  <c r="C1190" i="1"/>
  <c r="D1189" i="1"/>
  <c r="C1189" i="1"/>
  <c r="H1188" i="1"/>
  <c r="D1188" i="1"/>
  <c r="C1188" i="1"/>
  <c r="G1188" i="1" s="1"/>
  <c r="D1187" i="1"/>
  <c r="H1187" i="1" s="1"/>
  <c r="C1187" i="1"/>
  <c r="D1186" i="1"/>
  <c r="C1186" i="1"/>
  <c r="H1185" i="1"/>
  <c r="D1185" i="1"/>
  <c r="C1185" i="1"/>
  <c r="G1185" i="1" s="1"/>
  <c r="G1184" i="1"/>
  <c r="D1184" i="1"/>
  <c r="H1184" i="1" s="1"/>
  <c r="C1184" i="1"/>
  <c r="D1183" i="1"/>
  <c r="C1183" i="1"/>
  <c r="H1182" i="1"/>
  <c r="D1182" i="1"/>
  <c r="C1182" i="1"/>
  <c r="G1182" i="1" s="1"/>
  <c r="D1181" i="1"/>
  <c r="C1181" i="1"/>
  <c r="D1180" i="1"/>
  <c r="C1180" i="1"/>
  <c r="H1179" i="1"/>
  <c r="D1179" i="1"/>
  <c r="C1179" i="1"/>
  <c r="G1179" i="1" s="1"/>
  <c r="D1178" i="1"/>
  <c r="H1178" i="1" s="1"/>
  <c r="C1178" i="1"/>
  <c r="D1177" i="1"/>
  <c r="C1177" i="1"/>
  <c r="H1176" i="1"/>
  <c r="D1176" i="1"/>
  <c r="C1176" i="1"/>
  <c r="G1176" i="1" s="1"/>
  <c r="G1175" i="1"/>
  <c r="D1175" i="1"/>
  <c r="H1175" i="1" s="1"/>
  <c r="C1175" i="1"/>
  <c r="D1174" i="1"/>
  <c r="C1174" i="1"/>
  <c r="H1173" i="1"/>
  <c r="D1173" i="1"/>
  <c r="C1173" i="1"/>
  <c r="G1173" i="1" s="1"/>
  <c r="D1172" i="1"/>
  <c r="C1172" i="1"/>
  <c r="D1171" i="1"/>
  <c r="C1171" i="1"/>
  <c r="H1170" i="1"/>
  <c r="D1170" i="1"/>
  <c r="C1170" i="1"/>
  <c r="G1170" i="1" s="1"/>
  <c r="D1169" i="1"/>
  <c r="H1169" i="1" s="1"/>
  <c r="C1169" i="1"/>
  <c r="D1168" i="1"/>
  <c r="C1168" i="1"/>
  <c r="H1167" i="1"/>
  <c r="D1167" i="1"/>
  <c r="C1167" i="1"/>
  <c r="G1167" i="1" s="1"/>
  <c r="D1166" i="1"/>
  <c r="C1166" i="1"/>
  <c r="G1166" i="1" s="1"/>
  <c r="D1165" i="1"/>
  <c r="C1165" i="1"/>
  <c r="H1164" i="1"/>
  <c r="D1164" i="1"/>
  <c r="C1164" i="1"/>
  <c r="G1164" i="1" s="1"/>
  <c r="D1163" i="1"/>
  <c r="C1163" i="1"/>
  <c r="D1162" i="1"/>
  <c r="C1162" i="1"/>
  <c r="H1161" i="1"/>
  <c r="D1161" i="1"/>
  <c r="C1161" i="1"/>
  <c r="G1161" i="1" s="1"/>
  <c r="D1160" i="1"/>
  <c r="C1160" i="1"/>
  <c r="D1159" i="1"/>
  <c r="C1159" i="1"/>
  <c r="H1158" i="1"/>
  <c r="D1158" i="1"/>
  <c r="C1158" i="1"/>
  <c r="G1158" i="1" s="1"/>
  <c r="D1157" i="1"/>
  <c r="C1157" i="1"/>
  <c r="G1157" i="1" s="1"/>
  <c r="D1156" i="1"/>
  <c r="C1156" i="1"/>
  <c r="D1155" i="1"/>
  <c r="C1155" i="1"/>
  <c r="G1155" i="1" s="1"/>
  <c r="D1154" i="1"/>
  <c r="D1151" i="1"/>
  <c r="C1151" i="1"/>
  <c r="D1150" i="1"/>
  <c r="C1150" i="1"/>
  <c r="H1149" i="1"/>
  <c r="D1149" i="1"/>
  <c r="C1149" i="1"/>
  <c r="G1149" i="1" s="1"/>
  <c r="D1148" i="1"/>
  <c r="C1148" i="1"/>
  <c r="D1147" i="1"/>
  <c r="C1147" i="1"/>
  <c r="H1146" i="1"/>
  <c r="D1146" i="1"/>
  <c r="C1146" i="1"/>
  <c r="G1146" i="1" s="1"/>
  <c r="G1145" i="1"/>
  <c r="D1145" i="1"/>
  <c r="H1145" i="1" s="1"/>
  <c r="C1145" i="1"/>
  <c r="D1144" i="1"/>
  <c r="C1144" i="1"/>
  <c r="D1143" i="1"/>
  <c r="C1143" i="1"/>
  <c r="G1143" i="1" s="1"/>
  <c r="D1142" i="1"/>
  <c r="C1142" i="1"/>
  <c r="D1141" i="1"/>
  <c r="C1141" i="1"/>
  <c r="H1140" i="1"/>
  <c r="D1140" i="1"/>
  <c r="C1140" i="1"/>
  <c r="G1140" i="1" s="1"/>
  <c r="D1139" i="1"/>
  <c r="H1139" i="1" s="1"/>
  <c r="C1139" i="1"/>
  <c r="D1138" i="1"/>
  <c r="C1138" i="1"/>
  <c r="D1137" i="1"/>
  <c r="C1137" i="1"/>
  <c r="G1137" i="1" s="1"/>
  <c r="G1136" i="1"/>
  <c r="D1136" i="1"/>
  <c r="H1136" i="1" s="1"/>
  <c r="C1136" i="1"/>
  <c r="D1135" i="1"/>
  <c r="C1135" i="1"/>
  <c r="H1134" i="1"/>
  <c r="D1134" i="1"/>
  <c r="C1134" i="1"/>
  <c r="G1134" i="1" s="1"/>
  <c r="D1133" i="1"/>
  <c r="C1133" i="1"/>
  <c r="D1132" i="1"/>
  <c r="C1132" i="1"/>
  <c r="H1131" i="1"/>
  <c r="D1131" i="1"/>
  <c r="C1131" i="1"/>
  <c r="G1131" i="1" s="1"/>
  <c r="D1130" i="1"/>
  <c r="H1130" i="1" s="1"/>
  <c r="C1130" i="1"/>
  <c r="D1129" i="1"/>
  <c r="C1129" i="1"/>
  <c r="H1128" i="1"/>
  <c r="D1128" i="1"/>
  <c r="C1128" i="1"/>
  <c r="G1128" i="1" s="1"/>
  <c r="C1127" i="1"/>
  <c r="D1126" i="1"/>
  <c r="C1126" i="1"/>
  <c r="H1125" i="1"/>
  <c r="D1125" i="1"/>
  <c r="C1125" i="1"/>
  <c r="G1125" i="1" s="1"/>
  <c r="D1123" i="1"/>
  <c r="C1123" i="1"/>
  <c r="H1122" i="1"/>
  <c r="D1122" i="1"/>
  <c r="C1122" i="1"/>
  <c r="G1122" i="1" s="1"/>
  <c r="G1121" i="1"/>
  <c r="D1121" i="1"/>
  <c r="H1121" i="1" s="1"/>
  <c r="C1121" i="1"/>
  <c r="D1120" i="1"/>
  <c r="C1120" i="1"/>
  <c r="H1119" i="1"/>
  <c r="D1119" i="1"/>
  <c r="C1119" i="1"/>
  <c r="G1119" i="1" s="1"/>
  <c r="D1118" i="1"/>
  <c r="H1118" i="1" s="1"/>
  <c r="C1118" i="1"/>
  <c r="D1117" i="1"/>
  <c r="C1117" i="1"/>
  <c r="H1116" i="1"/>
  <c r="D1116" i="1"/>
  <c r="C1116" i="1"/>
  <c r="G1116" i="1" s="1"/>
  <c r="G1115" i="1"/>
  <c r="D1115" i="1"/>
  <c r="H1115" i="1" s="1"/>
  <c r="C1115" i="1"/>
  <c r="D1114" i="1"/>
  <c r="C1114" i="1"/>
  <c r="H1113" i="1"/>
  <c r="D1113" i="1"/>
  <c r="C1113" i="1"/>
  <c r="G1113" i="1" s="1"/>
  <c r="G1112" i="1"/>
  <c r="D1112" i="1"/>
  <c r="H1112" i="1" s="1"/>
  <c r="C1112" i="1"/>
  <c r="D1111" i="1"/>
  <c r="C1111" i="1"/>
  <c r="H1110" i="1"/>
  <c r="D1110" i="1"/>
  <c r="C1110" i="1"/>
  <c r="G1110" i="1" s="1"/>
  <c r="D1109" i="1"/>
  <c r="H1109" i="1" s="1"/>
  <c r="C1109" i="1"/>
  <c r="D1108" i="1"/>
  <c r="C1108" i="1"/>
  <c r="H1107" i="1"/>
  <c r="D1107" i="1"/>
  <c r="C1107" i="1"/>
  <c r="G1107" i="1" s="1"/>
  <c r="G1106" i="1"/>
  <c r="D1106" i="1"/>
  <c r="H1106" i="1" s="1"/>
  <c r="C1106" i="1"/>
  <c r="D1105" i="1"/>
  <c r="C1105" i="1"/>
  <c r="H1104" i="1"/>
  <c r="D1104" i="1"/>
  <c r="C1104" i="1"/>
  <c r="G1104" i="1" s="1"/>
  <c r="G1103" i="1"/>
  <c r="D1103" i="1"/>
  <c r="H1103" i="1" s="1"/>
  <c r="C1103" i="1"/>
  <c r="D1102" i="1"/>
  <c r="C1102" i="1"/>
  <c r="H1101" i="1"/>
  <c r="D1101" i="1"/>
  <c r="C1101" i="1"/>
  <c r="G1101" i="1" s="1"/>
  <c r="D1100" i="1"/>
  <c r="H1100" i="1" s="1"/>
  <c r="C1100" i="1"/>
  <c r="D1099" i="1"/>
  <c r="C1099" i="1"/>
  <c r="H1098" i="1"/>
  <c r="D1098" i="1"/>
  <c r="C1098" i="1"/>
  <c r="G1098" i="1" s="1"/>
  <c r="G1097" i="1"/>
  <c r="D1097" i="1"/>
  <c r="H1097" i="1" s="1"/>
  <c r="C1097" i="1"/>
  <c r="D1096" i="1"/>
  <c r="C1096" i="1"/>
  <c r="H1095" i="1"/>
  <c r="D1095" i="1"/>
  <c r="C1095" i="1"/>
  <c r="G1095" i="1" s="1"/>
  <c r="G1094" i="1"/>
  <c r="D1094" i="1"/>
  <c r="H1094" i="1" s="1"/>
  <c r="C1094" i="1"/>
  <c r="D1093" i="1"/>
  <c r="C1093" i="1"/>
  <c r="H1092" i="1"/>
  <c r="D1092" i="1"/>
  <c r="C1092" i="1"/>
  <c r="G1092" i="1" s="1"/>
  <c r="D1091" i="1"/>
  <c r="H1091" i="1" s="1"/>
  <c r="C1091" i="1"/>
  <c r="D1090" i="1"/>
  <c r="C1090" i="1"/>
  <c r="H1089" i="1"/>
  <c r="D1089" i="1"/>
  <c r="C1089" i="1"/>
  <c r="G1089" i="1" s="1"/>
  <c r="G1088" i="1"/>
  <c r="D1088" i="1"/>
  <c r="H1088" i="1" s="1"/>
  <c r="C1088" i="1"/>
  <c r="D1087" i="1"/>
  <c r="C1087" i="1"/>
  <c r="H1086" i="1"/>
  <c r="D1086" i="1"/>
  <c r="C1086" i="1"/>
  <c r="G1086" i="1" s="1"/>
  <c r="G1085" i="1"/>
  <c r="D1085" i="1"/>
  <c r="H1085" i="1" s="1"/>
  <c r="C1085" i="1"/>
  <c r="D1084" i="1"/>
  <c r="C1084" i="1"/>
  <c r="H1083" i="1"/>
  <c r="D1083" i="1"/>
  <c r="C1083" i="1"/>
  <c r="G1083" i="1" s="1"/>
  <c r="D1082" i="1"/>
  <c r="H1082" i="1" s="1"/>
  <c r="C1082" i="1"/>
  <c r="D1081" i="1"/>
  <c r="C1081" i="1"/>
  <c r="H1080" i="1"/>
  <c r="D1080" i="1"/>
  <c r="C1080" i="1"/>
  <c r="G1080" i="1" s="1"/>
  <c r="G1079" i="1"/>
  <c r="D1079" i="1"/>
  <c r="H1079" i="1" s="1"/>
  <c r="C1079" i="1"/>
  <c r="D1078" i="1"/>
  <c r="C1078" i="1"/>
  <c r="H1077" i="1"/>
  <c r="D1077" i="1"/>
  <c r="C1077" i="1"/>
  <c r="G1077" i="1" s="1"/>
  <c r="G1076" i="1"/>
  <c r="D1076" i="1"/>
  <c r="H1076" i="1" s="1"/>
  <c r="C1076" i="1"/>
  <c r="D1075" i="1"/>
  <c r="C1075" i="1"/>
  <c r="H1074" i="1"/>
  <c r="D1074" i="1"/>
  <c r="C1074" i="1"/>
  <c r="G1074" i="1" s="1"/>
  <c r="D1073" i="1"/>
  <c r="H1073" i="1" s="1"/>
  <c r="C1073" i="1"/>
  <c r="D1072" i="1"/>
  <c r="C1072" i="1"/>
  <c r="H1071" i="1"/>
  <c r="D1071" i="1"/>
  <c r="C1071" i="1"/>
  <c r="G1071" i="1" s="1"/>
  <c r="G1070" i="1"/>
  <c r="D1070" i="1"/>
  <c r="H1070" i="1" s="1"/>
  <c r="C1070" i="1"/>
  <c r="D1069" i="1"/>
  <c r="C1069" i="1"/>
  <c r="H1068" i="1"/>
  <c r="D1068" i="1"/>
  <c r="C1068" i="1"/>
  <c r="G1068" i="1" s="1"/>
  <c r="G1067" i="1"/>
  <c r="D1067" i="1"/>
  <c r="H1067" i="1" s="1"/>
  <c r="C1067" i="1"/>
  <c r="D1066" i="1"/>
  <c r="C1066" i="1"/>
  <c r="C1065" i="1"/>
  <c r="D1064" i="1"/>
  <c r="C1064" i="1"/>
  <c r="D1063" i="1"/>
  <c r="C1063" i="1"/>
  <c r="H1062" i="1"/>
  <c r="D1062" i="1"/>
  <c r="C1062" i="1"/>
  <c r="G1062" i="1" s="1"/>
  <c r="G1061" i="1"/>
  <c r="D1061" i="1"/>
  <c r="H1061" i="1" s="1"/>
  <c r="C1061" i="1"/>
  <c r="D1060" i="1"/>
  <c r="C1060" i="1"/>
  <c r="H1059" i="1"/>
  <c r="D1059" i="1"/>
  <c r="C1059" i="1"/>
  <c r="G1059" i="1" s="1"/>
  <c r="D1058" i="1"/>
  <c r="C1058" i="1"/>
  <c r="D1057" i="1"/>
  <c r="C1057" i="1"/>
  <c r="D1056" i="1"/>
  <c r="C1056" i="1"/>
  <c r="G1056" i="1" s="1"/>
  <c r="D1055" i="1"/>
  <c r="H1055" i="1" s="1"/>
  <c r="C1055" i="1"/>
  <c r="D1054" i="1"/>
  <c r="C1054" i="1"/>
  <c r="H1053" i="1"/>
  <c r="D1053" i="1"/>
  <c r="C1053" i="1"/>
  <c r="G1053" i="1" s="1"/>
  <c r="D1052" i="1"/>
  <c r="C1052" i="1"/>
  <c r="G1052" i="1" s="1"/>
  <c r="D1051" i="1"/>
  <c r="C1051" i="1"/>
  <c r="H1050" i="1"/>
  <c r="D1050" i="1"/>
  <c r="C1050" i="1"/>
  <c r="G1050" i="1" s="1"/>
  <c r="D1049" i="1"/>
  <c r="C1049" i="1"/>
  <c r="D1048" i="1"/>
  <c r="C1048" i="1"/>
  <c r="D1047" i="1"/>
  <c r="D1045" i="1"/>
  <c r="C1045" i="1"/>
  <c r="H1044" i="1"/>
  <c r="D1044" i="1"/>
  <c r="C1044" i="1"/>
  <c r="G1044" i="1" s="1"/>
  <c r="D1043" i="1"/>
  <c r="H1043" i="1" s="1"/>
  <c r="C1043" i="1"/>
  <c r="D1042" i="1"/>
  <c r="C1042" i="1"/>
  <c r="H1041" i="1"/>
  <c r="D1041" i="1"/>
  <c r="C1041" i="1"/>
  <c r="G1041" i="1" s="1"/>
  <c r="D1040" i="1"/>
  <c r="H1040" i="1" s="1"/>
  <c r="C1040" i="1"/>
  <c r="G1040" i="1" s="1"/>
  <c r="D1039" i="1"/>
  <c r="C1039" i="1"/>
  <c r="H1038" i="1"/>
  <c r="D1038" i="1"/>
  <c r="C1038" i="1"/>
  <c r="G1038" i="1" s="1"/>
  <c r="G1037" i="1"/>
  <c r="D1037" i="1"/>
  <c r="H1037" i="1" s="1"/>
  <c r="C1037" i="1"/>
  <c r="D1036" i="1"/>
  <c r="C1036" i="1"/>
  <c r="H1035" i="1"/>
  <c r="G1035" i="1"/>
  <c r="D1035" i="1"/>
  <c r="C1035" i="1"/>
  <c r="D1034" i="1"/>
  <c r="C1034" i="1"/>
  <c r="G1034" i="1" s="1"/>
  <c r="D1033" i="1"/>
  <c r="C1033" i="1"/>
  <c r="D1032" i="1"/>
  <c r="C1032" i="1"/>
  <c r="H1032" i="1" s="1"/>
  <c r="G1031" i="1"/>
  <c r="D1031" i="1"/>
  <c r="H1031" i="1" s="1"/>
  <c r="C1031" i="1"/>
  <c r="D1030" i="1"/>
  <c r="C1030" i="1"/>
  <c r="H1029" i="1"/>
  <c r="G1029" i="1"/>
  <c r="D1029" i="1"/>
  <c r="C1029" i="1"/>
  <c r="D1028" i="1"/>
  <c r="C1028" i="1"/>
  <c r="G1028" i="1" s="1"/>
  <c r="D1027" i="1"/>
  <c r="C1027" i="1"/>
  <c r="H1026" i="1"/>
  <c r="G1026" i="1"/>
  <c r="D1026" i="1"/>
  <c r="C1026" i="1"/>
  <c r="D1025" i="1"/>
  <c r="C1025" i="1"/>
  <c r="H1025" i="1" s="1"/>
  <c r="D1024" i="1"/>
  <c r="C1024" i="1"/>
  <c r="D1023" i="1"/>
  <c r="G1022" i="1"/>
  <c r="D1022" i="1"/>
  <c r="C1022" i="1"/>
  <c r="D1021" i="1"/>
  <c r="C1021" i="1"/>
  <c r="H1020" i="1"/>
  <c r="G1020" i="1"/>
  <c r="D1020" i="1"/>
  <c r="C1020" i="1"/>
  <c r="G1019" i="1"/>
  <c r="D1019" i="1"/>
  <c r="C1019" i="1"/>
  <c r="H1019" i="1" s="1"/>
  <c r="D1018" i="1"/>
  <c r="C1018" i="1"/>
  <c r="H1017" i="1"/>
  <c r="G1017" i="1"/>
  <c r="D1017" i="1"/>
  <c r="C1017" i="1"/>
  <c r="G1016" i="1"/>
  <c r="D1016" i="1"/>
  <c r="C1016" i="1"/>
  <c r="D1015" i="1"/>
  <c r="C1015" i="1"/>
  <c r="H1014" i="1"/>
  <c r="G1014" i="1"/>
  <c r="D1014" i="1"/>
  <c r="C1014" i="1"/>
  <c r="D1013" i="1"/>
  <c r="D1012" i="1"/>
  <c r="C1012" i="1"/>
  <c r="H1011" i="1"/>
  <c r="G1011" i="1"/>
  <c r="D1011" i="1"/>
  <c r="C1011" i="1"/>
  <c r="G1010" i="1"/>
  <c r="D1010" i="1"/>
  <c r="C1010" i="1"/>
  <c r="D1009" i="1"/>
  <c r="C1009" i="1"/>
  <c r="D1008" i="1"/>
  <c r="C1008" i="1"/>
  <c r="H1008" i="1" s="1"/>
  <c r="D1007" i="1"/>
  <c r="D1006" i="1"/>
  <c r="C1006" i="1"/>
  <c r="H1005" i="1"/>
  <c r="G1005" i="1"/>
  <c r="D1005" i="1"/>
  <c r="C1005" i="1"/>
  <c r="D1004" i="1"/>
  <c r="C1004" i="1"/>
  <c r="G1004" i="1" s="1"/>
  <c r="D1003" i="1"/>
  <c r="C1003" i="1"/>
  <c r="D1002" i="1"/>
  <c r="C1002" i="1"/>
  <c r="H1002" i="1" s="1"/>
  <c r="G1001" i="1"/>
  <c r="D1001" i="1"/>
  <c r="C1001" i="1"/>
  <c r="H1001" i="1" s="1"/>
  <c r="D1000" i="1"/>
  <c r="C1000" i="1"/>
  <c r="H999" i="1"/>
  <c r="G999" i="1"/>
  <c r="D999" i="1"/>
  <c r="C999" i="1"/>
  <c r="G998" i="1"/>
  <c r="D998" i="1"/>
  <c r="C998" i="1"/>
  <c r="D997" i="1"/>
  <c r="D996" i="1"/>
  <c r="C996" i="1"/>
  <c r="H996" i="1" s="1"/>
  <c r="G995" i="1"/>
  <c r="D995" i="1"/>
  <c r="C995" i="1"/>
  <c r="H995" i="1" s="1"/>
  <c r="D994" i="1"/>
  <c r="C994" i="1"/>
  <c r="H993" i="1"/>
  <c r="D993" i="1"/>
  <c r="C993" i="1"/>
  <c r="G993" i="1" s="1"/>
  <c r="D992" i="1"/>
  <c r="C992" i="1"/>
  <c r="G992" i="1" s="1"/>
  <c r="D991" i="1"/>
  <c r="D989" i="1"/>
  <c r="C989" i="1"/>
  <c r="D988" i="1"/>
  <c r="C988" i="1"/>
  <c r="D987" i="1"/>
  <c r="C987" i="1"/>
  <c r="H987" i="1" s="1"/>
  <c r="D986" i="1"/>
  <c r="G983" i="1"/>
  <c r="D983" i="1"/>
  <c r="C983" i="1"/>
  <c r="D982" i="1"/>
  <c r="C982" i="1"/>
  <c r="H981" i="1"/>
  <c r="G981" i="1"/>
  <c r="D981" i="1"/>
  <c r="C981" i="1"/>
  <c r="D980" i="1"/>
  <c r="C980" i="1"/>
  <c r="D979" i="1"/>
  <c r="C979" i="1"/>
  <c r="H978" i="1"/>
  <c r="G978" i="1"/>
  <c r="D978" i="1"/>
  <c r="C978" i="1"/>
  <c r="G977" i="1"/>
  <c r="D977" i="1"/>
  <c r="C977" i="1"/>
  <c r="D976" i="1"/>
  <c r="C976" i="1"/>
  <c r="H975" i="1"/>
  <c r="G975" i="1"/>
  <c r="D975" i="1"/>
  <c r="C975" i="1"/>
  <c r="G974" i="1"/>
  <c r="D974" i="1"/>
  <c r="C974" i="1"/>
  <c r="H974" i="1" s="1"/>
  <c r="G973" i="1"/>
  <c r="D973" i="1"/>
  <c r="C973" i="1"/>
  <c r="H972" i="1"/>
  <c r="D972" i="1"/>
  <c r="C972" i="1"/>
  <c r="G972" i="1" s="1"/>
  <c r="D971" i="1"/>
  <c r="C971" i="1"/>
  <c r="H971" i="1" s="1"/>
  <c r="G970" i="1"/>
  <c r="D970" i="1"/>
  <c r="C970" i="1"/>
  <c r="D969" i="1"/>
  <c r="C969" i="1"/>
  <c r="D968" i="1"/>
  <c r="C968" i="1"/>
  <c r="D967" i="1"/>
  <c r="C967" i="1"/>
  <c r="D966" i="1"/>
  <c r="C966" i="1"/>
  <c r="H966" i="1" s="1"/>
  <c r="H965" i="1"/>
  <c r="G965" i="1"/>
  <c r="D965" i="1"/>
  <c r="C965" i="1"/>
  <c r="G964" i="1"/>
  <c r="D964" i="1"/>
  <c r="C964" i="1"/>
  <c r="H964" i="1" s="1"/>
  <c r="D963" i="1"/>
  <c r="C963" i="1"/>
  <c r="G962" i="1"/>
  <c r="D962" i="1"/>
  <c r="H962" i="1" s="1"/>
  <c r="C962" i="1"/>
  <c r="D961" i="1"/>
  <c r="C961" i="1"/>
  <c r="H960" i="1"/>
  <c r="G960" i="1"/>
  <c r="D960" i="1"/>
  <c r="C960" i="1"/>
  <c r="D959" i="1"/>
  <c r="H959" i="1" s="1"/>
  <c r="C959" i="1"/>
  <c r="G959" i="1" s="1"/>
  <c r="D958" i="1"/>
  <c r="C958" i="1"/>
  <c r="H957" i="1"/>
  <c r="G957" i="1"/>
  <c r="D957" i="1"/>
  <c r="C957" i="1"/>
  <c r="D956" i="1"/>
  <c r="C956" i="1"/>
  <c r="G955" i="1"/>
  <c r="D955" i="1"/>
  <c r="C955" i="1"/>
  <c r="H954" i="1"/>
  <c r="D954" i="1"/>
  <c r="C954" i="1"/>
  <c r="G954" i="1" s="1"/>
  <c r="D953" i="1"/>
  <c r="C953" i="1"/>
  <c r="H953" i="1" s="1"/>
  <c r="G952" i="1"/>
  <c r="D952" i="1"/>
  <c r="C952" i="1"/>
  <c r="G951" i="1"/>
  <c r="D951" i="1"/>
  <c r="C951" i="1"/>
  <c r="H951" i="1" s="1"/>
  <c r="D950" i="1"/>
  <c r="C950" i="1"/>
  <c r="D949" i="1"/>
  <c r="C949" i="1"/>
  <c r="G949" i="1" s="1"/>
  <c r="D948" i="1"/>
  <c r="C948" i="1"/>
  <c r="H948" i="1" s="1"/>
  <c r="H947" i="1"/>
  <c r="G947" i="1"/>
  <c r="D947" i="1"/>
  <c r="C947" i="1"/>
  <c r="D946" i="1"/>
  <c r="C946" i="1"/>
  <c r="H946" i="1" s="1"/>
  <c r="D945" i="1"/>
  <c r="C945" i="1"/>
  <c r="G944" i="1"/>
  <c r="D944" i="1"/>
  <c r="H944" i="1" s="1"/>
  <c r="C944" i="1"/>
  <c r="D943" i="1"/>
  <c r="C943" i="1"/>
  <c r="H942" i="1"/>
  <c r="G942" i="1"/>
  <c r="D942" i="1"/>
  <c r="C942" i="1"/>
  <c r="D941" i="1"/>
  <c r="C941" i="1"/>
  <c r="D940" i="1"/>
  <c r="C940" i="1"/>
  <c r="H939" i="1"/>
  <c r="G939" i="1"/>
  <c r="D939" i="1"/>
  <c r="C939" i="1"/>
  <c r="G938" i="1"/>
  <c r="D938" i="1"/>
  <c r="C938" i="1"/>
  <c r="H938" i="1" s="1"/>
  <c r="G937" i="1"/>
  <c r="D937" i="1"/>
  <c r="C937" i="1"/>
  <c r="H936" i="1"/>
  <c r="D936" i="1"/>
  <c r="C936" i="1"/>
  <c r="G936" i="1" s="1"/>
  <c r="D935" i="1"/>
  <c r="C935" i="1"/>
  <c r="G934" i="1"/>
  <c r="D934" i="1"/>
  <c r="C934" i="1"/>
  <c r="G933" i="1"/>
  <c r="D933" i="1"/>
  <c r="C933" i="1"/>
  <c r="H933" i="1" s="1"/>
  <c r="H932" i="1"/>
  <c r="D932" i="1"/>
  <c r="C932" i="1"/>
  <c r="G932" i="1" s="1"/>
  <c r="D931" i="1"/>
  <c r="G931" i="1" s="1"/>
  <c r="C931" i="1"/>
  <c r="D930" i="1"/>
  <c r="C930" i="1"/>
  <c r="H929" i="1"/>
  <c r="G929" i="1"/>
  <c r="D929" i="1"/>
  <c r="C929" i="1"/>
  <c r="D928" i="1"/>
  <c r="G928" i="1" s="1"/>
  <c r="C928" i="1"/>
  <c r="H927" i="1"/>
  <c r="D927" i="1"/>
  <c r="C927" i="1"/>
  <c r="G927" i="1" s="1"/>
  <c r="H926" i="1"/>
  <c r="G926" i="1"/>
  <c r="D926" i="1"/>
  <c r="C926" i="1"/>
  <c r="D925" i="1"/>
  <c r="C925" i="1"/>
  <c r="H924" i="1"/>
  <c r="G924" i="1"/>
  <c r="D924" i="1"/>
  <c r="C924" i="1"/>
  <c r="D923" i="1"/>
  <c r="C923" i="1"/>
  <c r="D922" i="1"/>
  <c r="C922" i="1"/>
  <c r="H921" i="1"/>
  <c r="G921" i="1"/>
  <c r="D921" i="1"/>
  <c r="C921" i="1"/>
  <c r="D920" i="1"/>
  <c r="C920" i="1"/>
  <c r="H920" i="1" s="1"/>
  <c r="G919" i="1"/>
  <c r="D919" i="1"/>
  <c r="C919" i="1"/>
  <c r="H918" i="1"/>
  <c r="G918" i="1"/>
  <c r="D918" i="1"/>
  <c r="C918" i="1"/>
  <c r="D917" i="1"/>
  <c r="C917" i="1"/>
  <c r="D916" i="1"/>
  <c r="G916" i="1" s="1"/>
  <c r="C916" i="1"/>
  <c r="D915" i="1"/>
  <c r="C915" i="1"/>
  <c r="D914" i="1"/>
  <c r="C914" i="1"/>
  <c r="G914" i="1" s="1"/>
  <c r="D913" i="1"/>
  <c r="C913" i="1"/>
  <c r="D912" i="1"/>
  <c r="C912" i="1"/>
  <c r="H911" i="1"/>
  <c r="G911" i="1"/>
  <c r="D911" i="1"/>
  <c r="C911" i="1"/>
  <c r="D910" i="1"/>
  <c r="C910" i="1"/>
  <c r="H910" i="1" s="1"/>
  <c r="D909" i="1"/>
  <c r="C909" i="1"/>
  <c r="D908" i="1"/>
  <c r="G908" i="1" s="1"/>
  <c r="C908" i="1"/>
  <c r="D907" i="1"/>
  <c r="C907" i="1"/>
  <c r="H906" i="1"/>
  <c r="G906" i="1"/>
  <c r="D906" i="1"/>
  <c r="C906" i="1"/>
  <c r="H905" i="1"/>
  <c r="G905" i="1"/>
  <c r="D905" i="1"/>
  <c r="C905" i="1"/>
  <c r="D904" i="1"/>
  <c r="C904" i="1"/>
  <c r="H903" i="1"/>
  <c r="G903" i="1"/>
  <c r="D903" i="1"/>
  <c r="C903" i="1"/>
  <c r="D902" i="1"/>
  <c r="C902" i="1"/>
  <c r="G901" i="1"/>
  <c r="D901" i="1"/>
  <c r="C901" i="1"/>
  <c r="D900" i="1"/>
  <c r="C900" i="1"/>
  <c r="D899" i="1"/>
  <c r="C899" i="1"/>
  <c r="G898" i="1"/>
  <c r="D898" i="1"/>
  <c r="C898" i="1"/>
  <c r="G897" i="1"/>
  <c r="D897" i="1"/>
  <c r="C897" i="1"/>
  <c r="H897" i="1" s="1"/>
  <c r="D896" i="1"/>
  <c r="C896" i="1"/>
  <c r="G895" i="1"/>
  <c r="D895" i="1"/>
  <c r="C895" i="1"/>
  <c r="H895" i="1" s="1"/>
  <c r="D894" i="1"/>
  <c r="C894" i="1"/>
  <c r="H893" i="1"/>
  <c r="G893" i="1"/>
  <c r="D893" i="1"/>
  <c r="C893" i="1"/>
  <c r="D892" i="1"/>
  <c r="C892" i="1"/>
  <c r="H891" i="1"/>
  <c r="D891" i="1"/>
  <c r="C891" i="1"/>
  <c r="G891" i="1" s="1"/>
  <c r="D890" i="1"/>
  <c r="C890" i="1"/>
  <c r="D889" i="1"/>
  <c r="C889" i="1"/>
  <c r="H888" i="1"/>
  <c r="G888" i="1"/>
  <c r="D888" i="1"/>
  <c r="C888" i="1"/>
  <c r="D887" i="1"/>
  <c r="G887" i="1" s="1"/>
  <c r="C887" i="1"/>
  <c r="D886" i="1"/>
  <c r="C886" i="1"/>
  <c r="H885" i="1"/>
  <c r="G885" i="1"/>
  <c r="D885" i="1"/>
  <c r="C885" i="1"/>
  <c r="G884" i="1"/>
  <c r="D884" i="1"/>
  <c r="C884" i="1"/>
  <c r="G883" i="1"/>
  <c r="D883" i="1"/>
  <c r="C883" i="1"/>
  <c r="H882" i="1"/>
  <c r="G882" i="1"/>
  <c r="D882" i="1"/>
  <c r="C882" i="1"/>
  <c r="D881" i="1"/>
  <c r="C881" i="1"/>
  <c r="G880" i="1"/>
  <c r="D880" i="1"/>
  <c r="C880" i="1"/>
  <c r="G879" i="1"/>
  <c r="D879" i="1"/>
  <c r="C879" i="1"/>
  <c r="H879" i="1" s="1"/>
  <c r="H878" i="1"/>
  <c r="D878" i="1"/>
  <c r="C878" i="1"/>
  <c r="G878" i="1" s="1"/>
  <c r="D877" i="1"/>
  <c r="G877" i="1" s="1"/>
  <c r="C877" i="1"/>
  <c r="D876" i="1"/>
  <c r="C876" i="1"/>
  <c r="H875" i="1"/>
  <c r="G875" i="1"/>
  <c r="D875" i="1"/>
  <c r="C875" i="1"/>
  <c r="D874" i="1"/>
  <c r="G874" i="1" s="1"/>
  <c r="C874" i="1"/>
  <c r="H873" i="1"/>
  <c r="D873" i="1"/>
  <c r="C873" i="1"/>
  <c r="G873" i="1" s="1"/>
  <c r="H872" i="1"/>
  <c r="G872" i="1"/>
  <c r="D872" i="1"/>
  <c r="C872" i="1"/>
  <c r="D871" i="1"/>
  <c r="C871" i="1"/>
  <c r="H870" i="1"/>
  <c r="G870" i="1"/>
  <c r="D870" i="1"/>
  <c r="C870" i="1"/>
  <c r="D869" i="1"/>
  <c r="C869" i="1"/>
  <c r="D868" i="1"/>
  <c r="C868" i="1"/>
  <c r="H867" i="1"/>
  <c r="G867" i="1"/>
  <c r="D867" i="1"/>
  <c r="C867" i="1"/>
  <c r="D866" i="1"/>
  <c r="C866" i="1"/>
  <c r="H866" i="1" s="1"/>
  <c r="G865" i="1"/>
  <c r="D865" i="1"/>
  <c r="C865" i="1"/>
  <c r="H864" i="1"/>
  <c r="G864" i="1"/>
  <c r="D864" i="1"/>
  <c r="C864" i="1"/>
  <c r="D863" i="1"/>
  <c r="C863" i="1"/>
  <c r="D862" i="1"/>
  <c r="G862" i="1" s="1"/>
  <c r="C862" i="1"/>
  <c r="D861" i="1"/>
  <c r="C861" i="1"/>
  <c r="D860" i="1"/>
  <c r="C860" i="1"/>
  <c r="D859" i="1"/>
  <c r="C859" i="1"/>
  <c r="D858" i="1"/>
  <c r="C858" i="1"/>
  <c r="H857" i="1"/>
  <c r="G857" i="1"/>
  <c r="D857" i="1"/>
  <c r="C857" i="1"/>
  <c r="D856" i="1"/>
  <c r="C856" i="1"/>
  <c r="D855" i="1"/>
  <c r="C855" i="1"/>
  <c r="D854" i="1"/>
  <c r="C854" i="1"/>
  <c r="G853" i="1"/>
  <c r="D853" i="1"/>
  <c r="C853" i="1"/>
  <c r="H852" i="1"/>
  <c r="D852" i="1"/>
  <c r="C852" i="1"/>
  <c r="G852" i="1" s="1"/>
  <c r="H851" i="1"/>
  <c r="G851" i="1"/>
  <c r="D851" i="1"/>
  <c r="C851" i="1"/>
  <c r="D850" i="1"/>
  <c r="C850" i="1"/>
  <c r="H850" i="1" s="1"/>
  <c r="H849" i="1"/>
  <c r="D849" i="1"/>
  <c r="C849" i="1"/>
  <c r="G849" i="1" s="1"/>
  <c r="H848" i="1"/>
  <c r="D848" i="1"/>
  <c r="G848" i="1" s="1"/>
  <c r="C848" i="1"/>
  <c r="D847" i="1"/>
  <c r="C847" i="1"/>
  <c r="D846" i="1"/>
  <c r="C846" i="1"/>
  <c r="D845" i="1"/>
  <c r="C845" i="1"/>
  <c r="D844" i="1"/>
  <c r="G844" i="1" s="1"/>
  <c r="C844" i="1"/>
  <c r="H843" i="1"/>
  <c r="D843" i="1"/>
  <c r="C843" i="1"/>
  <c r="G843" i="1" s="1"/>
  <c r="H842" i="1"/>
  <c r="G842" i="1"/>
  <c r="D842" i="1"/>
  <c r="C842" i="1"/>
  <c r="D841" i="1"/>
  <c r="C841" i="1"/>
  <c r="H841" i="1" s="1"/>
  <c r="H840" i="1"/>
  <c r="D840" i="1"/>
  <c r="C840" i="1"/>
  <c r="G840" i="1" s="1"/>
  <c r="D839" i="1"/>
  <c r="G839" i="1" s="1"/>
  <c r="C839" i="1"/>
  <c r="D838" i="1"/>
  <c r="C838" i="1"/>
  <c r="D837" i="1"/>
  <c r="C837" i="1"/>
  <c r="D836" i="1"/>
  <c r="C836" i="1"/>
  <c r="D835" i="1"/>
  <c r="G835" i="1" s="1"/>
  <c r="C835" i="1"/>
  <c r="H834" i="1"/>
  <c r="D834" i="1"/>
  <c r="C834" i="1"/>
  <c r="G834" i="1" s="1"/>
  <c r="H833" i="1"/>
  <c r="G833" i="1"/>
  <c r="D833" i="1"/>
  <c r="C833" i="1"/>
  <c r="D832" i="1"/>
  <c r="C832" i="1"/>
  <c r="H831" i="1"/>
  <c r="D831" i="1"/>
  <c r="C831" i="1"/>
  <c r="G831" i="1" s="1"/>
  <c r="H830" i="1"/>
  <c r="D830" i="1"/>
  <c r="G830" i="1" s="1"/>
  <c r="C830" i="1"/>
  <c r="D829" i="1"/>
  <c r="C829" i="1"/>
  <c r="D828" i="1"/>
  <c r="C828" i="1"/>
  <c r="D827" i="1"/>
  <c r="C827" i="1"/>
  <c r="G826" i="1"/>
  <c r="D826" i="1"/>
  <c r="C826" i="1"/>
  <c r="H825" i="1"/>
  <c r="D825" i="1"/>
  <c r="C825" i="1"/>
  <c r="G825" i="1" s="1"/>
  <c r="H824" i="1"/>
  <c r="G824" i="1"/>
  <c r="D824" i="1"/>
  <c r="C824" i="1"/>
  <c r="D823" i="1"/>
  <c r="C823" i="1"/>
  <c r="H822" i="1"/>
  <c r="D822" i="1"/>
  <c r="C822" i="1"/>
  <c r="G822" i="1" s="1"/>
  <c r="D821" i="1"/>
  <c r="C821" i="1"/>
  <c r="D820" i="1"/>
  <c r="C820" i="1"/>
  <c r="D819" i="1"/>
  <c r="C819" i="1"/>
  <c r="D818" i="1"/>
  <c r="C818" i="1"/>
  <c r="D817" i="1"/>
  <c r="C817" i="1"/>
  <c r="G817" i="1" s="1"/>
  <c r="H816" i="1"/>
  <c r="D816" i="1"/>
  <c r="C816" i="1"/>
  <c r="G816" i="1" s="1"/>
  <c r="H815" i="1"/>
  <c r="G815" i="1"/>
  <c r="D815" i="1"/>
  <c r="C815" i="1"/>
  <c r="G814" i="1"/>
  <c r="D814" i="1"/>
  <c r="C814" i="1"/>
  <c r="H814" i="1" s="1"/>
  <c r="H813" i="1"/>
  <c r="D813" i="1"/>
  <c r="C813" i="1"/>
  <c r="G813" i="1" s="1"/>
  <c r="H812" i="1"/>
  <c r="D812" i="1"/>
  <c r="G812" i="1" s="1"/>
  <c r="C812" i="1"/>
  <c r="D811" i="1"/>
  <c r="C811" i="1"/>
  <c r="D810" i="1"/>
  <c r="C810" i="1"/>
  <c r="D809" i="1"/>
  <c r="C809" i="1"/>
  <c r="D808" i="1"/>
  <c r="G808" i="1" s="1"/>
  <c r="C808" i="1"/>
  <c r="H807" i="1"/>
  <c r="D807" i="1"/>
  <c r="C807" i="1"/>
  <c r="G807" i="1" s="1"/>
  <c r="H806" i="1"/>
  <c r="G806" i="1"/>
  <c r="D806" i="1"/>
  <c r="C806" i="1"/>
  <c r="G805" i="1"/>
  <c r="D805" i="1"/>
  <c r="C805" i="1"/>
  <c r="H805" i="1" s="1"/>
  <c r="H804" i="1"/>
  <c r="D804" i="1"/>
  <c r="C804" i="1"/>
  <c r="G804" i="1" s="1"/>
  <c r="H803" i="1"/>
  <c r="D803" i="1"/>
  <c r="G803" i="1" s="1"/>
  <c r="C803" i="1"/>
  <c r="D802" i="1"/>
  <c r="C802" i="1"/>
  <c r="D801" i="1"/>
  <c r="C801" i="1"/>
  <c r="D800" i="1"/>
  <c r="C800" i="1"/>
  <c r="G799" i="1"/>
  <c r="D799" i="1"/>
  <c r="C799" i="1"/>
  <c r="H798" i="1"/>
  <c r="D798" i="1"/>
  <c r="C798" i="1"/>
  <c r="G798" i="1" s="1"/>
  <c r="H797" i="1"/>
  <c r="G797" i="1"/>
  <c r="D797" i="1"/>
  <c r="C797" i="1"/>
  <c r="D796" i="1"/>
  <c r="C796" i="1"/>
  <c r="H796" i="1" s="1"/>
  <c r="H795" i="1"/>
  <c r="D795" i="1"/>
  <c r="C795" i="1"/>
  <c r="G795" i="1" s="1"/>
  <c r="H794" i="1"/>
  <c r="D794" i="1"/>
  <c r="G794" i="1" s="1"/>
  <c r="C794" i="1"/>
  <c r="D793" i="1"/>
  <c r="C793" i="1"/>
  <c r="D792" i="1"/>
  <c r="C792" i="1"/>
  <c r="D791" i="1"/>
  <c r="C791" i="1"/>
  <c r="D790" i="1"/>
  <c r="G790" i="1" s="1"/>
  <c r="C790" i="1"/>
  <c r="H789" i="1"/>
  <c r="D789" i="1"/>
  <c r="C789" i="1"/>
  <c r="G789" i="1" s="1"/>
  <c r="H788" i="1"/>
  <c r="G788" i="1"/>
  <c r="D788" i="1"/>
  <c r="C788" i="1"/>
  <c r="D787" i="1"/>
  <c r="C787" i="1"/>
  <c r="H787" i="1" s="1"/>
  <c r="H786" i="1"/>
  <c r="D786" i="1"/>
  <c r="C786" i="1"/>
  <c r="G786" i="1" s="1"/>
  <c r="D785" i="1"/>
  <c r="G785" i="1" s="1"/>
  <c r="C785" i="1"/>
  <c r="D784" i="1"/>
  <c r="C784" i="1"/>
  <c r="D783" i="1"/>
  <c r="C783" i="1"/>
  <c r="D782" i="1"/>
  <c r="C782" i="1"/>
  <c r="D781" i="1"/>
  <c r="G781" i="1" s="1"/>
  <c r="C781" i="1"/>
  <c r="H780" i="1"/>
  <c r="D780" i="1"/>
  <c r="C780" i="1"/>
  <c r="G780" i="1" s="1"/>
  <c r="H779" i="1"/>
  <c r="G779" i="1"/>
  <c r="D779" i="1"/>
  <c r="C779" i="1"/>
  <c r="D778" i="1"/>
  <c r="C778" i="1"/>
  <c r="H777" i="1"/>
  <c r="D777" i="1"/>
  <c r="C777" i="1"/>
  <c r="G777" i="1" s="1"/>
  <c r="H776" i="1"/>
  <c r="D776" i="1"/>
  <c r="G776" i="1" s="1"/>
  <c r="C776" i="1"/>
  <c r="D775" i="1"/>
  <c r="C775" i="1"/>
  <c r="D774" i="1"/>
  <c r="C774" i="1"/>
  <c r="D773" i="1"/>
  <c r="C773" i="1"/>
  <c r="G772" i="1"/>
  <c r="D772" i="1"/>
  <c r="C772" i="1"/>
  <c r="H771" i="1"/>
  <c r="D771" i="1"/>
  <c r="C771" i="1"/>
  <c r="G771" i="1" s="1"/>
  <c r="H770" i="1"/>
  <c r="G770" i="1"/>
  <c r="D770" i="1"/>
  <c r="C770" i="1"/>
  <c r="D769" i="1"/>
  <c r="C769" i="1"/>
  <c r="H768" i="1"/>
  <c r="D768" i="1"/>
  <c r="C768" i="1"/>
  <c r="G768" i="1" s="1"/>
  <c r="D767" i="1"/>
  <c r="C767" i="1"/>
  <c r="D766" i="1"/>
  <c r="C766" i="1"/>
  <c r="D765" i="1"/>
  <c r="C765" i="1"/>
  <c r="D764" i="1"/>
  <c r="C764" i="1"/>
  <c r="G763" i="1"/>
  <c r="D763" i="1"/>
  <c r="C763" i="1"/>
  <c r="H762" i="1"/>
  <c r="D762" i="1"/>
  <c r="C762" i="1"/>
  <c r="G762" i="1" s="1"/>
  <c r="H761" i="1"/>
  <c r="G761" i="1"/>
  <c r="D761" i="1"/>
  <c r="C761" i="1"/>
  <c r="G760" i="1"/>
  <c r="D760" i="1"/>
  <c r="C760" i="1"/>
  <c r="H760" i="1" s="1"/>
  <c r="H759" i="1"/>
  <c r="D759" i="1"/>
  <c r="C759" i="1"/>
  <c r="G759" i="1" s="1"/>
  <c r="H758" i="1"/>
  <c r="D758" i="1"/>
  <c r="G758" i="1" s="1"/>
  <c r="C758" i="1"/>
  <c r="D757" i="1"/>
  <c r="C757" i="1"/>
  <c r="D756" i="1"/>
  <c r="C756" i="1"/>
  <c r="D755" i="1"/>
  <c r="C755" i="1"/>
  <c r="D754" i="1"/>
  <c r="G754" i="1" s="1"/>
  <c r="C754" i="1"/>
  <c r="H753" i="1"/>
  <c r="D753" i="1"/>
  <c r="C753" i="1"/>
  <c r="G753" i="1" s="1"/>
  <c r="H752" i="1"/>
  <c r="G752" i="1"/>
  <c r="D752" i="1"/>
  <c r="C752" i="1"/>
  <c r="G751" i="1"/>
  <c r="D751" i="1"/>
  <c r="C751" i="1"/>
  <c r="H751" i="1" s="1"/>
  <c r="H750" i="1"/>
  <c r="D750" i="1"/>
  <c r="C750" i="1"/>
  <c r="G750" i="1" s="1"/>
  <c r="H749" i="1"/>
  <c r="D749" i="1"/>
  <c r="G749" i="1" s="1"/>
  <c r="C749" i="1"/>
  <c r="D748" i="1"/>
  <c r="C748" i="1"/>
  <c r="D747" i="1"/>
  <c r="C747" i="1"/>
  <c r="G746" i="1"/>
  <c r="D746" i="1"/>
  <c r="H746" i="1" s="1"/>
  <c r="C746" i="1"/>
  <c r="D745" i="1"/>
  <c r="G745" i="1" s="1"/>
  <c r="C745" i="1"/>
  <c r="H744" i="1"/>
  <c r="D744" i="1"/>
  <c r="C744" i="1"/>
  <c r="G744" i="1" s="1"/>
  <c r="H743" i="1"/>
  <c r="G743" i="1"/>
  <c r="D743" i="1"/>
  <c r="C743" i="1"/>
  <c r="D742" i="1"/>
  <c r="C742" i="1"/>
  <c r="H742" i="1" s="1"/>
  <c r="H741" i="1"/>
  <c r="D741" i="1"/>
  <c r="C741" i="1"/>
  <c r="G741" i="1" s="1"/>
  <c r="D740" i="1"/>
  <c r="G740" i="1" s="1"/>
  <c r="C740" i="1"/>
  <c r="D739" i="1"/>
  <c r="C739" i="1"/>
  <c r="D738" i="1"/>
  <c r="C738" i="1"/>
  <c r="G737" i="1"/>
  <c r="D737" i="1"/>
  <c r="H737" i="1" s="1"/>
  <c r="C737" i="1"/>
  <c r="G736" i="1"/>
  <c r="D736" i="1"/>
  <c r="C736" i="1"/>
  <c r="H735" i="1"/>
  <c r="D735" i="1"/>
  <c r="C735" i="1"/>
  <c r="G735" i="1" s="1"/>
  <c r="H734" i="1"/>
  <c r="G734" i="1"/>
  <c r="D734" i="1"/>
  <c r="C734" i="1"/>
  <c r="D733" i="1"/>
  <c r="C733" i="1"/>
  <c r="D732" i="1"/>
  <c r="C732" i="1"/>
  <c r="G732" i="1" s="1"/>
  <c r="D731" i="1"/>
  <c r="C731" i="1"/>
  <c r="D730" i="1"/>
  <c r="C730" i="1"/>
  <c r="D729" i="1"/>
  <c r="C729" i="1"/>
  <c r="G728" i="1"/>
  <c r="D728" i="1"/>
  <c r="H728" i="1" s="1"/>
  <c r="C728" i="1"/>
  <c r="D727" i="1"/>
  <c r="G727" i="1" s="1"/>
  <c r="C727" i="1"/>
  <c r="H726" i="1"/>
  <c r="D726" i="1"/>
  <c r="C726" i="1"/>
  <c r="G726" i="1" s="1"/>
  <c r="H725" i="1"/>
  <c r="G725" i="1"/>
  <c r="D725" i="1"/>
  <c r="C725" i="1"/>
  <c r="G724" i="1"/>
  <c r="D724" i="1"/>
  <c r="C724" i="1"/>
  <c r="H724" i="1" s="1"/>
  <c r="D723" i="1"/>
  <c r="C723" i="1"/>
  <c r="H722" i="1"/>
  <c r="D722" i="1"/>
  <c r="G722" i="1" s="1"/>
  <c r="C722" i="1"/>
  <c r="D721" i="1"/>
  <c r="C721" i="1"/>
  <c r="D720" i="1"/>
  <c r="C720" i="1"/>
  <c r="D719" i="1"/>
  <c r="C719" i="1"/>
  <c r="G719" i="1" s="1"/>
  <c r="D718" i="1"/>
  <c r="C718" i="1"/>
  <c r="H717" i="1"/>
  <c r="D717" i="1"/>
  <c r="C717" i="1"/>
  <c r="G717" i="1" s="1"/>
  <c r="D716" i="1"/>
  <c r="C716" i="1"/>
  <c r="H716" i="1" s="1"/>
  <c r="D715" i="1"/>
  <c r="C715" i="1"/>
  <c r="H715" i="1" s="1"/>
  <c r="D714" i="1"/>
  <c r="C714" i="1"/>
  <c r="G714" i="1" s="1"/>
  <c r="D713" i="1"/>
  <c r="G713" i="1" s="1"/>
  <c r="C713" i="1"/>
  <c r="D712" i="1"/>
  <c r="C712" i="1"/>
  <c r="D711" i="1"/>
  <c r="C711" i="1"/>
  <c r="D710" i="1"/>
  <c r="C710" i="1"/>
  <c r="G710" i="1" s="1"/>
  <c r="D709" i="1"/>
  <c r="C709" i="1"/>
  <c r="G709" i="1" s="1"/>
  <c r="H708" i="1"/>
  <c r="D708" i="1"/>
  <c r="C708" i="1"/>
  <c r="G708" i="1" s="1"/>
  <c r="H707" i="1"/>
  <c r="G707" i="1"/>
  <c r="D707" i="1"/>
  <c r="C707" i="1"/>
  <c r="D706" i="1"/>
  <c r="C706" i="1"/>
  <c r="D705" i="1"/>
  <c r="C705" i="1"/>
  <c r="G705" i="1" s="1"/>
  <c r="D704" i="1"/>
  <c r="C704" i="1"/>
  <c r="D703" i="1"/>
  <c r="C703" i="1"/>
  <c r="D702" i="1"/>
  <c r="C702" i="1"/>
  <c r="D701" i="1"/>
  <c r="H701" i="1" s="1"/>
  <c r="C701" i="1"/>
  <c r="D700" i="1"/>
  <c r="G700" i="1" s="1"/>
  <c r="C700" i="1"/>
  <c r="H699" i="1"/>
  <c r="D699" i="1"/>
  <c r="C699" i="1"/>
  <c r="G699" i="1" s="1"/>
  <c r="H698" i="1"/>
  <c r="G698" i="1"/>
  <c r="D698" i="1"/>
  <c r="C698" i="1"/>
  <c r="G697" i="1"/>
  <c r="D697" i="1"/>
  <c r="C697" i="1"/>
  <c r="H697" i="1" s="1"/>
  <c r="D696" i="1"/>
  <c r="C696" i="1"/>
  <c r="H695" i="1"/>
  <c r="D695" i="1"/>
  <c r="G695" i="1" s="1"/>
  <c r="C695" i="1"/>
  <c r="D694" i="1"/>
  <c r="C694" i="1"/>
  <c r="D693" i="1"/>
  <c r="C693" i="1"/>
  <c r="G692" i="1"/>
  <c r="D692" i="1"/>
  <c r="H692" i="1" s="1"/>
  <c r="C692" i="1"/>
  <c r="D691" i="1"/>
  <c r="G691" i="1" s="1"/>
  <c r="C691" i="1"/>
  <c r="D690" i="1"/>
  <c r="C690" i="1"/>
  <c r="G690" i="1" s="1"/>
  <c r="D689" i="1"/>
  <c r="C689" i="1"/>
  <c r="G689" i="1" s="1"/>
  <c r="D688" i="1"/>
  <c r="C688" i="1"/>
  <c r="H688" i="1" s="1"/>
  <c r="D687" i="1"/>
  <c r="C687" i="1"/>
  <c r="G687" i="1" s="1"/>
  <c r="D686" i="1"/>
  <c r="G686" i="1" s="1"/>
  <c r="C686" i="1"/>
  <c r="D685" i="1"/>
  <c r="C685" i="1"/>
  <c r="D684" i="1"/>
  <c r="C684" i="1"/>
  <c r="G683" i="1"/>
  <c r="D683" i="1"/>
  <c r="H683" i="1" s="1"/>
  <c r="C683" i="1"/>
  <c r="G682" i="1"/>
  <c r="D682" i="1"/>
  <c r="C682" i="1"/>
  <c r="H681" i="1"/>
  <c r="D681" i="1"/>
  <c r="C681" i="1"/>
  <c r="G681" i="1" s="1"/>
  <c r="H680" i="1"/>
  <c r="G680" i="1"/>
  <c r="D680" i="1"/>
  <c r="C680" i="1"/>
  <c r="D679" i="1"/>
  <c r="C679" i="1"/>
  <c r="D678" i="1"/>
  <c r="C678" i="1"/>
  <c r="G678" i="1" s="1"/>
  <c r="D677" i="1"/>
  <c r="C677" i="1"/>
  <c r="D676" i="1"/>
  <c r="C676" i="1"/>
  <c r="D675" i="1"/>
  <c r="C675" i="1"/>
  <c r="D674" i="1"/>
  <c r="H674" i="1" s="1"/>
  <c r="C674" i="1"/>
  <c r="D673" i="1"/>
  <c r="G673" i="1" s="1"/>
  <c r="C673" i="1"/>
  <c r="H672" i="1"/>
  <c r="D672" i="1"/>
  <c r="C672" i="1"/>
  <c r="G672" i="1" s="1"/>
  <c r="D671" i="1"/>
  <c r="C671" i="1"/>
  <c r="H671" i="1" s="1"/>
  <c r="D670" i="1"/>
  <c r="C670" i="1"/>
  <c r="H670" i="1" s="1"/>
  <c r="D669" i="1"/>
  <c r="C669" i="1"/>
  <c r="D668" i="1"/>
  <c r="C668" i="1"/>
  <c r="H668" i="1" s="1"/>
  <c r="D667" i="1"/>
  <c r="C667" i="1"/>
  <c r="D666" i="1"/>
  <c r="C666" i="1"/>
  <c r="G665" i="1"/>
  <c r="D665" i="1"/>
  <c r="H665" i="1" s="1"/>
  <c r="C665" i="1"/>
  <c r="D664" i="1"/>
  <c r="G664" i="1" s="1"/>
  <c r="C664" i="1"/>
  <c r="H663" i="1"/>
  <c r="D663" i="1"/>
  <c r="C663" i="1"/>
  <c r="G663" i="1" s="1"/>
  <c r="H662" i="1"/>
  <c r="G662" i="1"/>
  <c r="D662" i="1"/>
  <c r="C662" i="1"/>
  <c r="D661" i="1"/>
  <c r="C661" i="1"/>
  <c r="H661" i="1" s="1"/>
  <c r="H660" i="1"/>
  <c r="D660" i="1"/>
  <c r="C660" i="1"/>
  <c r="G660" i="1" s="1"/>
  <c r="D659" i="1"/>
  <c r="G659" i="1" s="1"/>
  <c r="C659" i="1"/>
  <c r="D658" i="1"/>
  <c r="C658" i="1"/>
  <c r="D657" i="1"/>
  <c r="C657" i="1"/>
  <c r="D656" i="1"/>
  <c r="C656" i="1"/>
  <c r="G656" i="1" s="1"/>
  <c r="G655" i="1"/>
  <c r="D655" i="1"/>
  <c r="C655" i="1"/>
  <c r="D654" i="1"/>
  <c r="C654" i="1"/>
  <c r="G654" i="1" s="1"/>
  <c r="H653" i="1"/>
  <c r="G653" i="1"/>
  <c r="D653" i="1"/>
  <c r="C653" i="1"/>
  <c r="D652" i="1"/>
  <c r="C652" i="1"/>
  <c r="D651" i="1"/>
  <c r="C651" i="1"/>
  <c r="G651" i="1" s="1"/>
  <c r="D650" i="1"/>
  <c r="C650" i="1"/>
  <c r="D649" i="1"/>
  <c r="C649" i="1"/>
  <c r="D648" i="1"/>
  <c r="C648" i="1"/>
  <c r="G647" i="1"/>
  <c r="D647" i="1"/>
  <c r="H647" i="1" s="1"/>
  <c r="C647" i="1"/>
  <c r="D646" i="1"/>
  <c r="G646" i="1" s="1"/>
  <c r="C646" i="1"/>
  <c r="D645" i="1"/>
  <c r="D644" i="1"/>
  <c r="C644" i="1"/>
  <c r="G644" i="1" s="1"/>
  <c r="G643" i="1"/>
  <c r="D643" i="1"/>
  <c r="C643" i="1"/>
  <c r="H643" i="1" s="1"/>
  <c r="D642" i="1"/>
  <c r="C642" i="1"/>
  <c r="H641" i="1"/>
  <c r="D641" i="1"/>
  <c r="C641" i="1"/>
  <c r="D632" i="1"/>
  <c r="C632" i="1"/>
  <c r="D631" i="1"/>
  <c r="C631" i="1"/>
  <c r="G628" i="1"/>
  <c r="D628" i="1"/>
  <c r="C628" i="1"/>
  <c r="H627" i="1"/>
  <c r="D627" i="1"/>
  <c r="C627" i="1"/>
  <c r="G627" i="1" s="1"/>
  <c r="D626" i="1"/>
  <c r="C626" i="1"/>
  <c r="D625" i="1"/>
  <c r="C625" i="1"/>
  <c r="H624" i="1"/>
  <c r="G624" i="1"/>
  <c r="D624" i="1"/>
  <c r="C624" i="1"/>
  <c r="H623" i="1"/>
  <c r="D623" i="1"/>
  <c r="C623" i="1"/>
  <c r="G623" i="1" s="1"/>
  <c r="G622" i="1"/>
  <c r="D622" i="1"/>
  <c r="C622" i="1"/>
  <c r="H622" i="1" s="1"/>
  <c r="D621" i="1"/>
  <c r="C621" i="1"/>
  <c r="G621" i="1" s="1"/>
  <c r="G620" i="1"/>
  <c r="D620" i="1"/>
  <c r="C620" i="1"/>
  <c r="D619" i="1"/>
  <c r="G618" i="1"/>
  <c r="D618" i="1"/>
  <c r="C618" i="1"/>
  <c r="H618" i="1" s="1"/>
  <c r="D617" i="1"/>
  <c r="C617" i="1"/>
  <c r="D616" i="1"/>
  <c r="C616" i="1"/>
  <c r="G615" i="1"/>
  <c r="D615" i="1"/>
  <c r="C615" i="1"/>
  <c r="H615" i="1" s="1"/>
  <c r="G614" i="1"/>
  <c r="D614" i="1"/>
  <c r="C614" i="1"/>
  <c r="H614" i="1" s="1"/>
  <c r="D613" i="1"/>
  <c r="C613" i="1"/>
  <c r="H613" i="1" s="1"/>
  <c r="H612" i="1"/>
  <c r="D612" i="1"/>
  <c r="C612" i="1"/>
  <c r="G612" i="1" s="1"/>
  <c r="D611" i="1"/>
  <c r="H611" i="1" s="1"/>
  <c r="C611" i="1"/>
  <c r="D610" i="1"/>
  <c r="G610" i="1" s="1"/>
  <c r="C610" i="1"/>
  <c r="D609" i="1"/>
  <c r="C609" i="1"/>
  <c r="H608" i="1"/>
  <c r="D608" i="1"/>
  <c r="C608" i="1"/>
  <c r="D607" i="1"/>
  <c r="C607" i="1"/>
  <c r="H606" i="1"/>
  <c r="G606" i="1"/>
  <c r="D606" i="1"/>
  <c r="C606" i="1"/>
  <c r="D605" i="1"/>
  <c r="C605" i="1"/>
  <c r="D604" i="1"/>
  <c r="C604" i="1"/>
  <c r="H604" i="1" s="1"/>
  <c r="D603" i="1"/>
  <c r="C603" i="1"/>
  <c r="G602" i="1"/>
  <c r="D602" i="1"/>
  <c r="C602" i="1"/>
  <c r="H602" i="1" s="1"/>
  <c r="D601" i="1"/>
  <c r="G601" i="1" s="1"/>
  <c r="C601" i="1"/>
  <c r="H600" i="1"/>
  <c r="D600" i="1"/>
  <c r="C600" i="1"/>
  <c r="G600" i="1" s="1"/>
  <c r="D599" i="1"/>
  <c r="H599" i="1" s="1"/>
  <c r="C599" i="1"/>
  <c r="D598" i="1"/>
  <c r="C598" i="1"/>
  <c r="G597" i="1"/>
  <c r="D597" i="1"/>
  <c r="C597" i="1"/>
  <c r="H597" i="1" s="1"/>
  <c r="H596" i="1"/>
  <c r="D596" i="1"/>
  <c r="C596" i="1"/>
  <c r="G596" i="1" s="1"/>
  <c r="G595" i="1"/>
  <c r="D595" i="1"/>
  <c r="C595" i="1"/>
  <c r="H595" i="1" s="1"/>
  <c r="D594" i="1"/>
  <c r="C594" i="1"/>
  <c r="G594" i="1" s="1"/>
  <c r="D593" i="1"/>
  <c r="H593" i="1" s="1"/>
  <c r="C593" i="1"/>
  <c r="D592" i="1"/>
  <c r="G592" i="1" s="1"/>
  <c r="C592" i="1"/>
  <c r="H591" i="1"/>
  <c r="G591" i="1"/>
  <c r="D591" i="1"/>
  <c r="C591" i="1"/>
  <c r="D590" i="1"/>
  <c r="C590" i="1"/>
  <c r="D589" i="1"/>
  <c r="C589" i="1"/>
  <c r="H588" i="1"/>
  <c r="G588" i="1"/>
  <c r="D588" i="1"/>
  <c r="C588" i="1"/>
  <c r="D586" i="1"/>
  <c r="C586" i="1"/>
  <c r="H585" i="1"/>
  <c r="D585" i="1"/>
  <c r="C585" i="1"/>
  <c r="G585" i="1" s="1"/>
  <c r="G584" i="1"/>
  <c r="D584" i="1"/>
  <c r="C584" i="1"/>
  <c r="H584" i="1" s="1"/>
  <c r="G583" i="1"/>
  <c r="D583" i="1"/>
  <c r="C583" i="1"/>
  <c r="D582" i="1"/>
  <c r="C582" i="1"/>
  <c r="D581" i="1"/>
  <c r="C581" i="1"/>
  <c r="G581" i="1" s="1"/>
  <c r="D580" i="1"/>
  <c r="C580" i="1"/>
  <c r="G579" i="1"/>
  <c r="D579" i="1"/>
  <c r="C579" i="1"/>
  <c r="H579" i="1" s="1"/>
  <c r="D578" i="1"/>
  <c r="C578" i="1"/>
  <c r="D577" i="1"/>
  <c r="C577" i="1"/>
  <c r="H577" i="1" s="1"/>
  <c r="D576" i="1"/>
  <c r="C576" i="1"/>
  <c r="G575" i="1"/>
  <c r="D575" i="1"/>
  <c r="H575" i="1" s="1"/>
  <c r="C575" i="1"/>
  <c r="D574" i="1"/>
  <c r="G574" i="1" s="1"/>
  <c r="C574" i="1"/>
  <c r="H573" i="1"/>
  <c r="D573" i="1"/>
  <c r="C573" i="1"/>
  <c r="G573" i="1" s="1"/>
  <c r="D572" i="1"/>
  <c r="H572" i="1" s="1"/>
  <c r="C572" i="1"/>
  <c r="D571" i="1"/>
  <c r="C571" i="1"/>
  <c r="D570" i="1"/>
  <c r="C570" i="1"/>
  <c r="H569" i="1"/>
  <c r="D569" i="1"/>
  <c r="C569" i="1"/>
  <c r="G569" i="1" s="1"/>
  <c r="D568" i="1"/>
  <c r="H568" i="1" s="1"/>
  <c r="C568" i="1"/>
  <c r="D567" i="1"/>
  <c r="H567" i="1" s="1"/>
  <c r="C567" i="1"/>
  <c r="H566" i="1"/>
  <c r="G566" i="1"/>
  <c r="D566" i="1"/>
  <c r="C566" i="1"/>
  <c r="D565" i="1"/>
  <c r="C565" i="1"/>
  <c r="G564" i="1"/>
  <c r="D564" i="1"/>
  <c r="H564" i="1" s="1"/>
  <c r="C564" i="1"/>
  <c r="D563" i="1"/>
  <c r="C563" i="1"/>
  <c r="D562" i="1"/>
  <c r="C562" i="1"/>
  <c r="G562" i="1" s="1"/>
  <c r="D561" i="1"/>
  <c r="C561" i="1"/>
  <c r="H560" i="1"/>
  <c r="D560" i="1"/>
  <c r="C560" i="1"/>
  <c r="G560" i="1" s="1"/>
  <c r="H559" i="1"/>
  <c r="D559" i="1"/>
  <c r="C559" i="1"/>
  <c r="D558" i="1"/>
  <c r="C558" i="1"/>
  <c r="D557" i="1"/>
  <c r="C557" i="1"/>
  <c r="H557" i="1" s="1"/>
  <c r="D556" i="1"/>
  <c r="C556" i="1"/>
  <c r="G555" i="1"/>
  <c r="D555" i="1"/>
  <c r="H555" i="1" s="1"/>
  <c r="C555" i="1"/>
  <c r="D554" i="1"/>
  <c r="C554" i="1"/>
  <c r="D553" i="1"/>
  <c r="C553" i="1"/>
  <c r="G553" i="1" s="1"/>
  <c r="D552" i="1"/>
  <c r="C552" i="1"/>
  <c r="H551" i="1"/>
  <c r="D551" i="1"/>
  <c r="C551" i="1"/>
  <c r="G551" i="1" s="1"/>
  <c r="D550" i="1"/>
  <c r="H550" i="1" s="1"/>
  <c r="C550" i="1"/>
  <c r="D549" i="1"/>
  <c r="H549" i="1" s="1"/>
  <c r="C549" i="1"/>
  <c r="H548" i="1"/>
  <c r="G548" i="1"/>
  <c r="D548" i="1"/>
  <c r="C548" i="1"/>
  <c r="D547" i="1"/>
  <c r="C547" i="1"/>
  <c r="G546" i="1"/>
  <c r="D546" i="1"/>
  <c r="H546" i="1" s="1"/>
  <c r="C546" i="1"/>
  <c r="D545" i="1"/>
  <c r="C545" i="1"/>
  <c r="D544" i="1"/>
  <c r="C544" i="1"/>
  <c r="G544" i="1" s="1"/>
  <c r="D543" i="1"/>
  <c r="C543" i="1"/>
  <c r="H542" i="1"/>
  <c r="D542" i="1"/>
  <c r="C542" i="1"/>
  <c r="G542" i="1" s="1"/>
  <c r="H541" i="1"/>
  <c r="D541" i="1"/>
  <c r="C541" i="1"/>
  <c r="D540" i="1"/>
  <c r="H540" i="1" s="1"/>
  <c r="C540" i="1"/>
  <c r="H539" i="1"/>
  <c r="G539" i="1"/>
  <c r="D539" i="1"/>
  <c r="C539" i="1"/>
  <c r="D538" i="1"/>
  <c r="C538" i="1"/>
  <c r="G537" i="1"/>
  <c r="D537" i="1"/>
  <c r="H537" i="1" s="1"/>
  <c r="C537" i="1"/>
  <c r="D536" i="1"/>
  <c r="C536" i="1"/>
  <c r="D535" i="1"/>
  <c r="C535" i="1"/>
  <c r="G535" i="1" s="1"/>
  <c r="D534" i="1"/>
  <c r="C534" i="1"/>
  <c r="H533" i="1"/>
  <c r="D533" i="1"/>
  <c r="C533" i="1"/>
  <c r="G533" i="1" s="1"/>
  <c r="D532" i="1"/>
  <c r="H532" i="1" s="1"/>
  <c r="C532" i="1"/>
  <c r="D531" i="1"/>
  <c r="H531" i="1" s="1"/>
  <c r="C531" i="1"/>
  <c r="H530" i="1"/>
  <c r="G530" i="1"/>
  <c r="D530" i="1"/>
  <c r="C530" i="1"/>
  <c r="D529" i="1"/>
  <c r="C529" i="1"/>
  <c r="G528" i="1"/>
  <c r="D528" i="1"/>
  <c r="H528" i="1" s="1"/>
  <c r="C528" i="1"/>
  <c r="D527" i="1"/>
  <c r="C527" i="1"/>
  <c r="D526" i="1"/>
  <c r="C526" i="1"/>
  <c r="G526" i="1" s="1"/>
  <c r="D525" i="1"/>
  <c r="C525" i="1"/>
  <c r="H524" i="1"/>
  <c r="D524" i="1"/>
  <c r="C524" i="1"/>
  <c r="G524" i="1" s="1"/>
  <c r="D523" i="1"/>
  <c r="G521" i="1"/>
  <c r="D521" i="1"/>
  <c r="C521" i="1"/>
  <c r="H521" i="1" s="1"/>
  <c r="D520" i="1"/>
  <c r="C520" i="1"/>
  <c r="D519" i="1"/>
  <c r="H519" i="1" s="1"/>
  <c r="C519" i="1"/>
  <c r="D518" i="1"/>
  <c r="C518" i="1"/>
  <c r="H517" i="1"/>
  <c r="D517" i="1"/>
  <c r="C517" i="1"/>
  <c r="G516" i="1"/>
  <c r="D516" i="1"/>
  <c r="H516" i="1" s="1"/>
  <c r="C516" i="1"/>
  <c r="H515" i="1"/>
  <c r="D515" i="1"/>
  <c r="C515" i="1"/>
  <c r="G515" i="1" s="1"/>
  <c r="D514" i="1"/>
  <c r="C514" i="1"/>
  <c r="G513" i="1"/>
  <c r="D513" i="1"/>
  <c r="H513" i="1" s="1"/>
  <c r="C513" i="1"/>
  <c r="G512" i="1"/>
  <c r="D512" i="1"/>
  <c r="C512" i="1"/>
  <c r="H512" i="1" s="1"/>
  <c r="D511" i="1"/>
  <c r="C511" i="1"/>
  <c r="D510" i="1"/>
  <c r="H510" i="1" s="1"/>
  <c r="C510" i="1"/>
  <c r="D509" i="1"/>
  <c r="H508" i="1"/>
  <c r="D508" i="1"/>
  <c r="C508" i="1"/>
  <c r="G507" i="1"/>
  <c r="D507" i="1"/>
  <c r="H507" i="1" s="1"/>
  <c r="C507" i="1"/>
  <c r="H506" i="1"/>
  <c r="D506" i="1"/>
  <c r="C506" i="1"/>
  <c r="G506" i="1" s="1"/>
  <c r="D505" i="1"/>
  <c r="C505" i="1"/>
  <c r="G504" i="1"/>
  <c r="D504" i="1"/>
  <c r="H504" i="1" s="1"/>
  <c r="C504" i="1"/>
  <c r="G503" i="1"/>
  <c r="D503" i="1"/>
  <c r="C503" i="1"/>
  <c r="H503" i="1" s="1"/>
  <c r="D502" i="1"/>
  <c r="C502" i="1"/>
  <c r="D501" i="1"/>
  <c r="H501" i="1" s="1"/>
  <c r="C501" i="1"/>
  <c r="D500" i="1"/>
  <c r="C500" i="1"/>
  <c r="H499" i="1"/>
  <c r="D499" i="1"/>
  <c r="C499" i="1"/>
  <c r="G498" i="1"/>
  <c r="D498" i="1"/>
  <c r="H498" i="1" s="1"/>
  <c r="C498" i="1"/>
  <c r="H497" i="1"/>
  <c r="D497" i="1"/>
  <c r="C497" i="1"/>
  <c r="G497" i="1" s="1"/>
  <c r="D496" i="1"/>
  <c r="C496" i="1"/>
  <c r="G495" i="1"/>
  <c r="D495" i="1"/>
  <c r="H495" i="1" s="1"/>
  <c r="C495" i="1"/>
  <c r="G494" i="1"/>
  <c r="D494" i="1"/>
  <c r="C494" i="1"/>
  <c r="H494" i="1" s="1"/>
  <c r="D493" i="1"/>
  <c r="C493" i="1"/>
  <c r="D492" i="1"/>
  <c r="H492" i="1" s="1"/>
  <c r="C492" i="1"/>
  <c r="D491" i="1"/>
  <c r="C491" i="1"/>
  <c r="H490" i="1"/>
  <c r="D490" i="1"/>
  <c r="C490" i="1"/>
  <c r="G489" i="1"/>
  <c r="D489" i="1"/>
  <c r="H489" i="1" s="1"/>
  <c r="C489" i="1"/>
  <c r="H488" i="1"/>
  <c r="D488" i="1"/>
  <c r="C488" i="1"/>
  <c r="G488" i="1" s="1"/>
  <c r="D487" i="1"/>
  <c r="C487" i="1"/>
  <c r="G486" i="1"/>
  <c r="D486" i="1"/>
  <c r="H486" i="1" s="1"/>
  <c r="C486" i="1"/>
  <c r="G485" i="1"/>
  <c r="D485" i="1"/>
  <c r="C485" i="1"/>
  <c r="H485" i="1" s="1"/>
  <c r="D484" i="1"/>
  <c r="C484" i="1"/>
  <c r="D483" i="1"/>
  <c r="H483" i="1" s="1"/>
  <c r="C483" i="1"/>
  <c r="D482" i="1"/>
  <c r="C482" i="1"/>
  <c r="H481" i="1"/>
  <c r="D481" i="1"/>
  <c r="C481" i="1"/>
  <c r="G480" i="1"/>
  <c r="D480" i="1"/>
  <c r="H480" i="1" s="1"/>
  <c r="C480" i="1"/>
  <c r="H479" i="1"/>
  <c r="D479" i="1"/>
  <c r="C479" i="1"/>
  <c r="G479" i="1" s="1"/>
  <c r="G477" i="1"/>
  <c r="D477" i="1"/>
  <c r="H477" i="1" s="1"/>
  <c r="C477" i="1"/>
  <c r="G476" i="1"/>
  <c r="D476" i="1"/>
  <c r="C476" i="1"/>
  <c r="H476" i="1" s="1"/>
  <c r="D475" i="1"/>
  <c r="C475" i="1"/>
  <c r="D474" i="1"/>
  <c r="H474" i="1" s="1"/>
  <c r="C474" i="1"/>
  <c r="D473" i="1"/>
  <c r="C473" i="1"/>
  <c r="H472" i="1"/>
  <c r="D472" i="1"/>
  <c r="C472" i="1"/>
  <c r="G471" i="1"/>
  <c r="D471" i="1"/>
  <c r="H471" i="1" s="1"/>
  <c r="C471" i="1"/>
  <c r="H470" i="1"/>
  <c r="D470" i="1"/>
  <c r="C470" i="1"/>
  <c r="G470" i="1" s="1"/>
  <c r="D469" i="1"/>
  <c r="C469" i="1"/>
  <c r="G468" i="1"/>
  <c r="D468" i="1"/>
  <c r="H468" i="1" s="1"/>
  <c r="C468" i="1"/>
  <c r="G467" i="1"/>
  <c r="D467" i="1"/>
  <c r="C467" i="1"/>
  <c r="H467" i="1" s="1"/>
  <c r="D466" i="1"/>
  <c r="C466" i="1"/>
  <c r="D465" i="1"/>
  <c r="H465" i="1" s="1"/>
  <c r="C465" i="1"/>
  <c r="D464" i="1"/>
  <c r="C464" i="1"/>
  <c r="H463" i="1"/>
  <c r="D463" i="1"/>
  <c r="C463" i="1"/>
  <c r="G462" i="1"/>
  <c r="D462" i="1"/>
  <c r="H462" i="1" s="1"/>
  <c r="C462" i="1"/>
  <c r="H461" i="1"/>
  <c r="D461" i="1"/>
  <c r="C461" i="1"/>
  <c r="G461" i="1" s="1"/>
  <c r="D460" i="1"/>
  <c r="C460" i="1"/>
  <c r="G459" i="1"/>
  <c r="D459" i="1"/>
  <c r="H459" i="1" s="1"/>
  <c r="C459" i="1"/>
  <c r="G458" i="1"/>
  <c r="D458" i="1"/>
  <c r="C458" i="1"/>
  <c r="H458" i="1" s="1"/>
  <c r="D457" i="1"/>
  <c r="C457" i="1"/>
  <c r="D456" i="1"/>
  <c r="H456" i="1" s="1"/>
  <c r="C456" i="1"/>
  <c r="D455" i="1"/>
  <c r="C455" i="1"/>
  <c r="H454" i="1"/>
  <c r="D454" i="1"/>
  <c r="C454" i="1"/>
  <c r="D453" i="1"/>
  <c r="H452" i="1"/>
  <c r="G452" i="1"/>
  <c r="D452" i="1"/>
  <c r="C452" i="1"/>
  <c r="D451" i="1"/>
  <c r="C451" i="1"/>
  <c r="D450" i="1"/>
  <c r="C450" i="1"/>
  <c r="G450" i="1" s="1"/>
  <c r="D449" i="1"/>
  <c r="C449" i="1"/>
  <c r="D448" i="1"/>
  <c r="C448" i="1"/>
  <c r="G448" i="1" s="1"/>
  <c r="D447" i="1"/>
  <c r="C447" i="1"/>
  <c r="H446" i="1"/>
  <c r="D446" i="1"/>
  <c r="C446" i="1"/>
  <c r="G446" i="1" s="1"/>
  <c r="H445" i="1"/>
  <c r="D445" i="1"/>
  <c r="C445" i="1"/>
  <c r="D444" i="1"/>
  <c r="H444" i="1" s="1"/>
  <c r="C444" i="1"/>
  <c r="H443" i="1"/>
  <c r="G443" i="1"/>
  <c r="D443" i="1"/>
  <c r="C443" i="1"/>
  <c r="D442" i="1"/>
  <c r="C442" i="1"/>
  <c r="G441" i="1"/>
  <c r="D441" i="1"/>
  <c r="H441" i="1" s="1"/>
  <c r="C441" i="1"/>
  <c r="D440" i="1"/>
  <c r="C440" i="1"/>
  <c r="D439" i="1"/>
  <c r="C439" i="1"/>
  <c r="G439" i="1" s="1"/>
  <c r="D438" i="1"/>
  <c r="C438" i="1"/>
  <c r="H437" i="1"/>
  <c r="D437" i="1"/>
  <c r="C437" i="1"/>
  <c r="G437" i="1" s="1"/>
  <c r="D436" i="1"/>
  <c r="D435" i="1"/>
  <c r="H435" i="1" s="1"/>
  <c r="C435" i="1"/>
  <c r="H434" i="1"/>
  <c r="G434" i="1"/>
  <c r="D434" i="1"/>
  <c r="C434" i="1"/>
  <c r="D433" i="1"/>
  <c r="C433" i="1"/>
  <c r="G432" i="1"/>
  <c r="D432" i="1"/>
  <c r="H432" i="1" s="1"/>
  <c r="C432" i="1"/>
  <c r="D431" i="1"/>
  <c r="C431" i="1"/>
  <c r="D430" i="1"/>
  <c r="C430" i="1"/>
  <c r="G430" i="1" s="1"/>
  <c r="D429" i="1"/>
  <c r="C429" i="1"/>
  <c r="H428" i="1"/>
  <c r="D428" i="1"/>
  <c r="C428" i="1"/>
  <c r="G428" i="1" s="1"/>
  <c r="H427" i="1"/>
  <c r="D427" i="1"/>
  <c r="C427" i="1"/>
  <c r="D426" i="1"/>
  <c r="H426" i="1" s="1"/>
  <c r="C426" i="1"/>
  <c r="H425" i="1"/>
  <c r="G425" i="1"/>
  <c r="D425" i="1"/>
  <c r="C425" i="1"/>
  <c r="D424" i="1"/>
  <c r="C424" i="1"/>
  <c r="G423" i="1"/>
  <c r="D423" i="1"/>
  <c r="H423" i="1" s="1"/>
  <c r="C423" i="1"/>
  <c r="D422" i="1"/>
  <c r="C422" i="1"/>
  <c r="D421" i="1"/>
  <c r="D420" i="1"/>
  <c r="C420" i="1"/>
  <c r="H419" i="1"/>
  <c r="D419" i="1"/>
  <c r="C419" i="1"/>
  <c r="G419" i="1" s="1"/>
  <c r="H418" i="1"/>
  <c r="D418" i="1"/>
  <c r="C418" i="1"/>
  <c r="D417" i="1"/>
  <c r="H417" i="1" s="1"/>
  <c r="C417" i="1"/>
  <c r="H416" i="1"/>
  <c r="G416" i="1"/>
  <c r="D416" i="1"/>
  <c r="C416" i="1"/>
  <c r="D413" i="1"/>
  <c r="C413" i="1"/>
  <c r="H413" i="1" s="1"/>
  <c r="D412" i="1"/>
  <c r="D406" i="1"/>
  <c r="C406" i="1"/>
  <c r="D405" i="1"/>
  <c r="G405" i="1" s="1"/>
  <c r="C405" i="1"/>
  <c r="D404" i="1"/>
  <c r="C404" i="1"/>
  <c r="H404" i="1" s="1"/>
  <c r="G401" i="1"/>
  <c r="D401" i="1"/>
  <c r="C401" i="1"/>
  <c r="H401" i="1" s="1"/>
  <c r="H400" i="1"/>
  <c r="D400" i="1"/>
  <c r="C400" i="1"/>
  <c r="G399" i="1"/>
  <c r="D399" i="1"/>
  <c r="C399" i="1"/>
  <c r="H399" i="1" s="1"/>
  <c r="D398" i="1"/>
  <c r="C398" i="1"/>
  <c r="D397" i="1"/>
  <c r="G397" i="1" s="1"/>
  <c r="C397" i="1"/>
  <c r="D396" i="1"/>
  <c r="C396" i="1"/>
  <c r="H395" i="1"/>
  <c r="D395" i="1"/>
  <c r="C395" i="1"/>
  <c r="G395" i="1" s="1"/>
  <c r="D394" i="1"/>
  <c r="G394" i="1" s="1"/>
  <c r="C394" i="1"/>
  <c r="G393" i="1"/>
  <c r="D393" i="1"/>
  <c r="C393" i="1"/>
  <c r="H393" i="1" s="1"/>
  <c r="D392" i="1"/>
  <c r="C392" i="1"/>
  <c r="D391" i="1"/>
  <c r="G391" i="1" s="1"/>
  <c r="C391" i="1"/>
  <c r="D390" i="1"/>
  <c r="C390" i="1"/>
  <c r="H389" i="1"/>
  <c r="D389" i="1"/>
  <c r="C389" i="1"/>
  <c r="G389" i="1" s="1"/>
  <c r="D388" i="1"/>
  <c r="G388" i="1" s="1"/>
  <c r="C388" i="1"/>
  <c r="H388" i="1" s="1"/>
  <c r="G387" i="1"/>
  <c r="D387" i="1"/>
  <c r="C387" i="1"/>
  <c r="H387" i="1" s="1"/>
  <c r="D386" i="1"/>
  <c r="C386" i="1"/>
  <c r="D385" i="1"/>
  <c r="G385" i="1" s="1"/>
  <c r="C385" i="1"/>
  <c r="D384" i="1"/>
  <c r="C384" i="1"/>
  <c r="H383" i="1"/>
  <c r="D383" i="1"/>
  <c r="C383" i="1"/>
  <c r="G383" i="1" s="1"/>
  <c r="D382" i="1"/>
  <c r="G382" i="1" s="1"/>
  <c r="C382" i="1"/>
  <c r="G381" i="1"/>
  <c r="D381" i="1"/>
  <c r="C381" i="1"/>
  <c r="H381" i="1" s="1"/>
  <c r="D380" i="1"/>
  <c r="C380" i="1"/>
  <c r="D379" i="1"/>
  <c r="C379" i="1"/>
  <c r="D378" i="1"/>
  <c r="H377" i="1"/>
  <c r="D377" i="1"/>
  <c r="C377" i="1"/>
  <c r="G377" i="1" s="1"/>
  <c r="D376" i="1"/>
  <c r="G376" i="1" s="1"/>
  <c r="C376" i="1"/>
  <c r="G375" i="1"/>
  <c r="D375" i="1"/>
  <c r="C375" i="1"/>
  <c r="H375" i="1" s="1"/>
  <c r="D374" i="1"/>
  <c r="C374" i="1"/>
  <c r="D373" i="1"/>
  <c r="G373" i="1" s="1"/>
  <c r="C373" i="1"/>
  <c r="D372" i="1"/>
  <c r="C372" i="1"/>
  <c r="D371" i="1"/>
  <c r="C371" i="1"/>
  <c r="G371" i="1" s="1"/>
  <c r="D370" i="1"/>
  <c r="G370" i="1" s="1"/>
  <c r="C370" i="1"/>
  <c r="H370" i="1" s="1"/>
  <c r="G369" i="1"/>
  <c r="D369" i="1"/>
  <c r="C369" i="1"/>
  <c r="H369" i="1" s="1"/>
  <c r="D368" i="1"/>
  <c r="C368" i="1"/>
  <c r="D367" i="1"/>
  <c r="C367" i="1"/>
  <c r="D366" i="1"/>
  <c r="C366" i="1"/>
  <c r="D365" i="1"/>
  <c r="C365" i="1"/>
  <c r="G365" i="1" s="1"/>
  <c r="D364" i="1"/>
  <c r="C364" i="1"/>
  <c r="G363" i="1"/>
  <c r="D363" i="1"/>
  <c r="C363" i="1"/>
  <c r="H363" i="1" s="1"/>
  <c r="D362" i="1"/>
  <c r="C362" i="1"/>
  <c r="D361" i="1"/>
  <c r="G361" i="1" s="1"/>
  <c r="C361" i="1"/>
  <c r="D360" i="1"/>
  <c r="C360" i="1"/>
  <c r="D359" i="1"/>
  <c r="C359" i="1"/>
  <c r="G359" i="1" s="1"/>
  <c r="D357" i="1"/>
  <c r="C357" i="1"/>
  <c r="H357" i="1" s="1"/>
  <c r="D356" i="1"/>
  <c r="C356" i="1"/>
  <c r="D355" i="1"/>
  <c r="G355" i="1" s="1"/>
  <c r="C355" i="1"/>
  <c r="D354" i="1"/>
  <c r="C354" i="1"/>
  <c r="H353" i="1"/>
  <c r="D353" i="1"/>
  <c r="C353" i="1"/>
  <c r="G353" i="1" s="1"/>
  <c r="D352" i="1"/>
  <c r="G352" i="1" s="1"/>
  <c r="C352" i="1"/>
  <c r="H352" i="1" s="1"/>
  <c r="D351" i="1"/>
  <c r="D350" i="1"/>
  <c r="C350" i="1"/>
  <c r="D349" i="1"/>
  <c r="G349" i="1" s="1"/>
  <c r="C349" i="1"/>
  <c r="D348" i="1"/>
  <c r="C348" i="1"/>
  <c r="H347" i="1"/>
  <c r="D347" i="1"/>
  <c r="C347" i="1"/>
  <c r="G347" i="1" s="1"/>
  <c r="D344" i="1"/>
  <c r="C344" i="1"/>
  <c r="G343" i="1"/>
  <c r="D343" i="1"/>
  <c r="C343" i="1"/>
  <c r="H343" i="1" s="1"/>
  <c r="D342" i="1"/>
  <c r="C342" i="1"/>
  <c r="D341" i="1"/>
  <c r="C341" i="1"/>
  <c r="G341" i="1" s="1"/>
  <c r="D340" i="1"/>
  <c r="G340" i="1" s="1"/>
  <c r="C340" i="1"/>
  <c r="H340" i="1" s="1"/>
  <c r="D339" i="1"/>
  <c r="C339" i="1"/>
  <c r="H339" i="1" s="1"/>
  <c r="D338" i="1"/>
  <c r="C338" i="1"/>
  <c r="G337" i="1"/>
  <c r="D337" i="1"/>
  <c r="C337" i="1"/>
  <c r="H337" i="1" s="1"/>
  <c r="D336" i="1"/>
  <c r="C336" i="1"/>
  <c r="H335" i="1"/>
  <c r="D335" i="1"/>
  <c r="C335" i="1"/>
  <c r="G335" i="1" s="1"/>
  <c r="D334" i="1"/>
  <c r="G334" i="1" s="1"/>
  <c r="C334" i="1"/>
  <c r="H334" i="1" s="1"/>
  <c r="G333" i="1"/>
  <c r="D333" i="1"/>
  <c r="C333" i="1"/>
  <c r="H333" i="1" s="1"/>
  <c r="D332" i="1"/>
  <c r="C332" i="1"/>
  <c r="G331" i="1"/>
  <c r="D331" i="1"/>
  <c r="C331" i="1"/>
  <c r="H331" i="1" s="1"/>
  <c r="D330" i="1"/>
  <c r="C330" i="1"/>
  <c r="D329" i="1"/>
  <c r="C329" i="1"/>
  <c r="G329" i="1" s="1"/>
  <c r="D328" i="1"/>
  <c r="G328" i="1" s="1"/>
  <c r="C328" i="1"/>
  <c r="H328" i="1" s="1"/>
  <c r="D327" i="1"/>
  <c r="C327" i="1"/>
  <c r="H327" i="1" s="1"/>
  <c r="D326" i="1"/>
  <c r="C326" i="1"/>
  <c r="G325" i="1"/>
  <c r="D325" i="1"/>
  <c r="C325" i="1"/>
  <c r="H325" i="1" s="1"/>
  <c r="D324" i="1"/>
  <c r="C324" i="1"/>
  <c r="H323" i="1"/>
  <c r="D323" i="1"/>
  <c r="C323" i="1"/>
  <c r="G323" i="1" s="1"/>
  <c r="D322" i="1"/>
  <c r="G322" i="1" s="1"/>
  <c r="C322" i="1"/>
  <c r="H322" i="1" s="1"/>
  <c r="G321" i="1"/>
  <c r="D321" i="1"/>
  <c r="C321" i="1"/>
  <c r="H321" i="1" s="1"/>
  <c r="D320" i="1"/>
  <c r="C320" i="1"/>
  <c r="G319" i="1"/>
  <c r="D319" i="1"/>
  <c r="C319" i="1"/>
  <c r="H319" i="1" s="1"/>
  <c r="D318" i="1"/>
  <c r="C318" i="1"/>
  <c r="D317" i="1"/>
  <c r="C317" i="1"/>
  <c r="G317" i="1" s="1"/>
  <c r="D316" i="1"/>
  <c r="G316" i="1" s="1"/>
  <c r="C316" i="1"/>
  <c r="H316" i="1" s="1"/>
  <c r="D315" i="1"/>
  <c r="C315" i="1"/>
  <c r="H315" i="1" s="1"/>
  <c r="D314" i="1"/>
  <c r="C314" i="1"/>
  <c r="G313" i="1"/>
  <c r="D313" i="1"/>
  <c r="C313" i="1"/>
  <c r="H313" i="1" s="1"/>
  <c r="D312" i="1"/>
  <c r="C312" i="1"/>
  <c r="H311" i="1"/>
  <c r="D311" i="1"/>
  <c r="C311" i="1"/>
  <c r="G311" i="1" s="1"/>
  <c r="D310" i="1"/>
  <c r="G310" i="1" s="1"/>
  <c r="C310" i="1"/>
  <c r="H310" i="1" s="1"/>
  <c r="G309" i="1"/>
  <c r="D309" i="1"/>
  <c r="C309" i="1"/>
  <c r="H309" i="1" s="1"/>
  <c r="D308" i="1"/>
  <c r="C308" i="1"/>
  <c r="G307" i="1"/>
  <c r="D307" i="1"/>
  <c r="C307" i="1"/>
  <c r="H307" i="1" s="1"/>
  <c r="H305" i="1"/>
  <c r="D305" i="1"/>
  <c r="C305" i="1"/>
  <c r="G305" i="1" s="1"/>
  <c r="G304" i="1"/>
  <c r="D304" i="1"/>
  <c r="C304" i="1"/>
  <c r="H304" i="1" s="1"/>
  <c r="G303" i="1"/>
  <c r="D303" i="1"/>
  <c r="C303" i="1"/>
  <c r="H303" i="1" s="1"/>
  <c r="H302" i="1"/>
  <c r="D302" i="1"/>
  <c r="C302" i="1"/>
  <c r="G302" i="1" s="1"/>
  <c r="G301" i="1"/>
  <c r="D301" i="1"/>
  <c r="C301" i="1"/>
  <c r="G300" i="1"/>
  <c r="D300" i="1"/>
  <c r="C300" i="1"/>
  <c r="H300" i="1" s="1"/>
  <c r="H299" i="1"/>
  <c r="D299" i="1"/>
  <c r="C299" i="1"/>
  <c r="G299" i="1" s="1"/>
  <c r="G298" i="1"/>
  <c r="D298" i="1"/>
  <c r="C298" i="1"/>
  <c r="H298" i="1" s="1"/>
  <c r="G297" i="1"/>
  <c r="D297" i="1"/>
  <c r="C297" i="1"/>
  <c r="H297" i="1" s="1"/>
  <c r="H296" i="1"/>
  <c r="D296" i="1"/>
  <c r="C296" i="1"/>
  <c r="G296" i="1" s="1"/>
  <c r="G295" i="1"/>
  <c r="D295" i="1"/>
  <c r="C295" i="1"/>
  <c r="C294" i="1"/>
  <c r="G292" i="1"/>
  <c r="D292" i="1"/>
  <c r="C292" i="1"/>
  <c r="H292" i="1" s="1"/>
  <c r="D291" i="1"/>
  <c r="C291" i="1"/>
  <c r="H290" i="1"/>
  <c r="D290" i="1"/>
  <c r="C290" i="1"/>
  <c r="G290" i="1" s="1"/>
  <c r="D289" i="1"/>
  <c r="G289" i="1" s="1"/>
  <c r="C289" i="1"/>
  <c r="D288" i="1"/>
  <c r="C288" i="1"/>
  <c r="H288" i="1" s="1"/>
  <c r="D284" i="1"/>
  <c r="C284" i="1"/>
  <c r="G283" i="1"/>
  <c r="D283" i="1"/>
  <c r="C283" i="1"/>
  <c r="H283" i="1" s="1"/>
  <c r="D282" i="1"/>
  <c r="C282" i="1"/>
  <c r="H281" i="1"/>
  <c r="D281" i="1"/>
  <c r="C281" i="1"/>
  <c r="G281" i="1" s="1"/>
  <c r="D280" i="1"/>
  <c r="G280" i="1" s="1"/>
  <c r="C280" i="1"/>
  <c r="H280" i="1" s="1"/>
  <c r="G279" i="1"/>
  <c r="D279" i="1"/>
  <c r="C279" i="1"/>
  <c r="H279" i="1" s="1"/>
  <c r="D278" i="1"/>
  <c r="C278" i="1"/>
  <c r="G277" i="1"/>
  <c r="D277" i="1"/>
  <c r="C277" i="1"/>
  <c r="H277" i="1" s="1"/>
  <c r="D276" i="1"/>
  <c r="C276" i="1"/>
  <c r="D275" i="1"/>
  <c r="C275" i="1"/>
  <c r="G275" i="1" s="1"/>
  <c r="D274" i="1"/>
  <c r="G274" i="1" s="1"/>
  <c r="C274" i="1"/>
  <c r="H274" i="1" s="1"/>
  <c r="D273" i="1"/>
  <c r="C273" i="1"/>
  <c r="H273" i="1" s="1"/>
  <c r="D272" i="1"/>
  <c r="C272" i="1"/>
  <c r="G271" i="1"/>
  <c r="D271" i="1"/>
  <c r="C271" i="1"/>
  <c r="H271" i="1" s="1"/>
  <c r="D270" i="1"/>
  <c r="C270" i="1"/>
  <c r="H269" i="1"/>
  <c r="D269" i="1"/>
  <c r="C269" i="1"/>
  <c r="G269" i="1" s="1"/>
  <c r="D268" i="1"/>
  <c r="G268" i="1" s="1"/>
  <c r="C268" i="1"/>
  <c r="H268" i="1" s="1"/>
  <c r="G267" i="1"/>
  <c r="D267" i="1"/>
  <c r="C267" i="1"/>
  <c r="H267" i="1" s="1"/>
  <c r="D266" i="1"/>
  <c r="C266" i="1"/>
  <c r="G265" i="1"/>
  <c r="D265" i="1"/>
  <c r="C265" i="1"/>
  <c r="H265" i="1" s="1"/>
  <c r="D264" i="1"/>
  <c r="C264" i="1"/>
  <c r="D263" i="1"/>
  <c r="C263" i="1"/>
  <c r="G263" i="1" s="1"/>
  <c r="D262" i="1"/>
  <c r="G262" i="1" s="1"/>
  <c r="C262" i="1"/>
  <c r="H262" i="1" s="1"/>
  <c r="D261" i="1"/>
  <c r="C261" i="1"/>
  <c r="H261" i="1" s="1"/>
  <c r="D260" i="1"/>
  <c r="C260" i="1"/>
  <c r="C259" i="1"/>
  <c r="D258" i="1"/>
  <c r="C258" i="1"/>
  <c r="H257" i="1"/>
  <c r="D257" i="1"/>
  <c r="C257" i="1"/>
  <c r="G257" i="1" s="1"/>
  <c r="D256" i="1"/>
  <c r="G256" i="1" s="1"/>
  <c r="C256" i="1"/>
  <c r="H256" i="1" s="1"/>
  <c r="G255" i="1"/>
  <c r="D255" i="1"/>
  <c r="C255" i="1"/>
  <c r="H255" i="1" s="1"/>
  <c r="D254" i="1"/>
  <c r="C254" i="1"/>
  <c r="G253" i="1"/>
  <c r="D253" i="1"/>
  <c r="C253" i="1"/>
  <c r="H253" i="1" s="1"/>
  <c r="D252" i="1"/>
  <c r="C252" i="1"/>
  <c r="D251" i="1"/>
  <c r="C251" i="1"/>
  <c r="G251" i="1" s="1"/>
  <c r="D250" i="1"/>
  <c r="G250" i="1" s="1"/>
  <c r="C250" i="1"/>
  <c r="H250" i="1" s="1"/>
  <c r="G249" i="1"/>
  <c r="D249" i="1"/>
  <c r="C249" i="1"/>
  <c r="H249" i="1" s="1"/>
  <c r="G247" i="1"/>
  <c r="D247" i="1"/>
  <c r="C247" i="1"/>
  <c r="G246" i="1"/>
  <c r="D246" i="1"/>
  <c r="C246" i="1"/>
  <c r="D245" i="1"/>
  <c r="C245" i="1"/>
  <c r="G245" i="1" s="1"/>
  <c r="G244" i="1"/>
  <c r="D244" i="1"/>
  <c r="C244" i="1"/>
  <c r="H244" i="1" s="1"/>
  <c r="H242" i="1"/>
  <c r="D242" i="1"/>
  <c r="C242" i="1"/>
  <c r="G242" i="1" s="1"/>
  <c r="D241" i="1"/>
  <c r="C241" i="1"/>
  <c r="D240" i="1"/>
  <c r="C240" i="1"/>
  <c r="D239" i="1"/>
  <c r="C239" i="1"/>
  <c r="G239" i="1" s="1"/>
  <c r="G238" i="1"/>
  <c r="D238" i="1"/>
  <c r="C238" i="1"/>
  <c r="H238" i="1" s="1"/>
  <c r="G237" i="1"/>
  <c r="D237" i="1"/>
  <c r="C237" i="1"/>
  <c r="D236" i="1"/>
  <c r="C236" i="1"/>
  <c r="H236" i="1" s="1"/>
  <c r="G235" i="1"/>
  <c r="D235" i="1"/>
  <c r="C235" i="1"/>
  <c r="G234" i="1"/>
  <c r="D234" i="1"/>
  <c r="C234" i="1"/>
  <c r="H234" i="1" s="1"/>
  <c r="H233" i="1"/>
  <c r="D233" i="1"/>
  <c r="C233" i="1"/>
  <c r="G233" i="1" s="1"/>
  <c r="G232" i="1"/>
  <c r="D232" i="1"/>
  <c r="C232" i="1"/>
  <c r="H232" i="1" s="1"/>
  <c r="G231" i="1"/>
  <c r="D231" i="1"/>
  <c r="C231" i="1"/>
  <c r="H231" i="1" s="1"/>
  <c r="H230" i="1"/>
  <c r="D230" i="1"/>
  <c r="C230" i="1"/>
  <c r="G230" i="1" s="1"/>
  <c r="G229" i="1"/>
  <c r="D229" i="1"/>
  <c r="C229" i="1"/>
  <c r="G228" i="1"/>
  <c r="D228" i="1"/>
  <c r="C228" i="1"/>
  <c r="H228" i="1" s="1"/>
  <c r="H227" i="1"/>
  <c r="D227" i="1"/>
  <c r="C227" i="1"/>
  <c r="G227" i="1" s="1"/>
  <c r="G226" i="1"/>
  <c r="D226" i="1"/>
  <c r="C226" i="1"/>
  <c r="H226" i="1" s="1"/>
  <c r="G225" i="1"/>
  <c r="D225" i="1"/>
  <c r="C225" i="1"/>
  <c r="H225" i="1" s="1"/>
  <c r="H224" i="1"/>
  <c r="D224" i="1"/>
  <c r="C224" i="1"/>
  <c r="G224" i="1" s="1"/>
  <c r="G223" i="1"/>
  <c r="D223" i="1"/>
  <c r="C223" i="1"/>
  <c r="G222" i="1"/>
  <c r="D222" i="1"/>
  <c r="C222" i="1"/>
  <c r="H222" i="1" s="1"/>
  <c r="H221" i="1"/>
  <c r="D221" i="1"/>
  <c r="C221" i="1"/>
  <c r="G221" i="1" s="1"/>
  <c r="G219" i="1"/>
  <c r="D219" i="1"/>
  <c r="C219" i="1"/>
  <c r="H219" i="1" s="1"/>
  <c r="H218" i="1"/>
  <c r="D218" i="1"/>
  <c r="C218" i="1"/>
  <c r="G218" i="1" s="1"/>
  <c r="D217" i="1"/>
  <c r="G217" i="1" s="1"/>
  <c r="C217" i="1"/>
  <c r="G216" i="1"/>
  <c r="D216" i="1"/>
  <c r="C216" i="1"/>
  <c r="H216" i="1" s="1"/>
  <c r="H215" i="1"/>
  <c r="D215" i="1"/>
  <c r="C215" i="1"/>
  <c r="G215" i="1" s="1"/>
  <c r="G214" i="1"/>
  <c r="D214" i="1"/>
  <c r="C214" i="1"/>
  <c r="H214" i="1" s="1"/>
  <c r="G213" i="1"/>
  <c r="D213" i="1"/>
  <c r="C213" i="1"/>
  <c r="H213" i="1" s="1"/>
  <c r="H212" i="1"/>
  <c r="D212" i="1"/>
  <c r="C212" i="1"/>
  <c r="G212" i="1" s="1"/>
  <c r="D211" i="1"/>
  <c r="G211" i="1" s="1"/>
  <c r="C211" i="1"/>
  <c r="D210" i="1"/>
  <c r="C210" i="1"/>
  <c r="H210" i="1" s="1"/>
  <c r="D209" i="1"/>
  <c r="C209" i="1"/>
  <c r="G209" i="1" s="1"/>
  <c r="D208" i="1"/>
  <c r="C208" i="1"/>
  <c r="H208" i="1" s="1"/>
  <c r="G207" i="1"/>
  <c r="D207" i="1"/>
  <c r="C207" i="1"/>
  <c r="H207" i="1" s="1"/>
  <c r="D206" i="1"/>
  <c r="D205" i="1"/>
  <c r="G205" i="1" s="1"/>
  <c r="C205" i="1"/>
  <c r="G204" i="1"/>
  <c r="D204" i="1"/>
  <c r="C204" i="1"/>
  <c r="H204" i="1" s="1"/>
  <c r="H203" i="1"/>
  <c r="D203" i="1"/>
  <c r="C203" i="1"/>
  <c r="G203" i="1" s="1"/>
  <c r="G202" i="1"/>
  <c r="D202" i="1"/>
  <c r="C202" i="1"/>
  <c r="H202" i="1" s="1"/>
  <c r="G201" i="1"/>
  <c r="D201" i="1"/>
  <c r="C201" i="1"/>
  <c r="H201" i="1" s="1"/>
  <c r="H200" i="1"/>
  <c r="D200" i="1"/>
  <c r="C200" i="1"/>
  <c r="G200" i="1" s="1"/>
  <c r="D199" i="1"/>
  <c r="G199" i="1" s="1"/>
  <c r="C199" i="1"/>
  <c r="G198" i="1"/>
  <c r="D198" i="1"/>
  <c r="C198" i="1"/>
  <c r="H198" i="1" s="1"/>
  <c r="H197" i="1"/>
  <c r="D197" i="1"/>
  <c r="C197" i="1"/>
  <c r="G197" i="1" s="1"/>
  <c r="G196" i="1"/>
  <c r="D196" i="1"/>
  <c r="C196" i="1"/>
  <c r="H196" i="1" s="1"/>
  <c r="G195" i="1"/>
  <c r="D195" i="1"/>
  <c r="C195" i="1"/>
  <c r="H195" i="1" s="1"/>
  <c r="H194" i="1"/>
  <c r="D194" i="1"/>
  <c r="C194" i="1"/>
  <c r="G194" i="1" s="1"/>
  <c r="D193" i="1"/>
  <c r="G193" i="1" s="1"/>
  <c r="C193" i="1"/>
  <c r="D192" i="1"/>
  <c r="D191" i="1"/>
  <c r="C191" i="1"/>
  <c r="D190" i="1"/>
  <c r="C190" i="1"/>
  <c r="D189" i="1"/>
  <c r="C189" i="1"/>
  <c r="H189" i="1" s="1"/>
  <c r="G188" i="1"/>
  <c r="D188" i="1"/>
  <c r="C188" i="1"/>
  <c r="H188" i="1" s="1"/>
  <c r="D187" i="1"/>
  <c r="C187" i="1"/>
  <c r="H187" i="1" s="1"/>
  <c r="D186" i="1"/>
  <c r="C186" i="1"/>
  <c r="H186" i="1" s="1"/>
  <c r="D185" i="1"/>
  <c r="C185" i="1"/>
  <c r="G185" i="1" s="1"/>
  <c r="D184" i="1"/>
  <c r="C184" i="1"/>
  <c r="D183" i="1"/>
  <c r="C183" i="1"/>
  <c r="H182" i="1"/>
  <c r="G182" i="1"/>
  <c r="D182" i="1"/>
  <c r="C182" i="1"/>
  <c r="D181" i="1"/>
  <c r="C181" i="1"/>
  <c r="G180" i="1"/>
  <c r="D180" i="1"/>
  <c r="C180" i="1"/>
  <c r="H180" i="1" s="1"/>
  <c r="D179" i="1"/>
  <c r="C179" i="1"/>
  <c r="H179" i="1" s="1"/>
  <c r="H178" i="1"/>
  <c r="D178" i="1"/>
  <c r="C178" i="1"/>
  <c r="G178" i="1" s="1"/>
  <c r="D177" i="1"/>
  <c r="C177" i="1"/>
  <c r="H177" i="1" s="1"/>
  <c r="D176" i="1"/>
  <c r="C176" i="1"/>
  <c r="H175" i="1"/>
  <c r="D175" i="1"/>
  <c r="C175" i="1"/>
  <c r="G175" i="1" s="1"/>
  <c r="H174" i="1"/>
  <c r="D174" i="1"/>
  <c r="G174" i="1" s="1"/>
  <c r="C174" i="1"/>
  <c r="D173" i="1"/>
  <c r="D172" i="1"/>
  <c r="C172" i="1"/>
  <c r="H172" i="1" s="1"/>
  <c r="D171" i="1"/>
  <c r="G171" i="1" s="1"/>
  <c r="C171" i="1"/>
  <c r="H171" i="1" s="1"/>
  <c r="D170" i="1"/>
  <c r="C170" i="1"/>
  <c r="H169" i="1"/>
  <c r="G169" i="1"/>
  <c r="D169" i="1"/>
  <c r="C169" i="1"/>
  <c r="D168" i="1"/>
  <c r="C168" i="1"/>
  <c r="H168" i="1" s="1"/>
  <c r="D167" i="1"/>
  <c r="C167" i="1"/>
  <c r="D166" i="1"/>
  <c r="C166" i="1"/>
  <c r="H166" i="1" s="1"/>
  <c r="D165" i="1"/>
  <c r="C165" i="1"/>
  <c r="H165" i="1" s="1"/>
  <c r="D164" i="1"/>
  <c r="C164" i="1"/>
  <c r="H163" i="1"/>
  <c r="G163" i="1"/>
  <c r="D163" i="1"/>
  <c r="C163" i="1"/>
  <c r="D162" i="1"/>
  <c r="C162" i="1"/>
  <c r="H162" i="1" s="1"/>
  <c r="D161" i="1"/>
  <c r="C161" i="1"/>
  <c r="D160" i="1"/>
  <c r="C160" i="1"/>
  <c r="G160" i="1" s="1"/>
  <c r="D158" i="1"/>
  <c r="C158" i="1"/>
  <c r="D157" i="1"/>
  <c r="C157" i="1"/>
  <c r="H157" i="1" s="1"/>
  <c r="D156" i="1"/>
  <c r="C156" i="1"/>
  <c r="H156" i="1" s="1"/>
  <c r="D155" i="1"/>
  <c r="C155" i="1"/>
  <c r="H154" i="1"/>
  <c r="D154" i="1"/>
  <c r="C154" i="1"/>
  <c r="G154" i="1" s="1"/>
  <c r="D153" i="1"/>
  <c r="C153" i="1"/>
  <c r="H153" i="1" s="1"/>
  <c r="D152" i="1"/>
  <c r="C152" i="1"/>
  <c r="H151" i="1"/>
  <c r="G151" i="1"/>
  <c r="D151" i="1"/>
  <c r="C151" i="1"/>
  <c r="D150" i="1"/>
  <c r="C150" i="1"/>
  <c r="H150" i="1" s="1"/>
  <c r="D149" i="1"/>
  <c r="C149" i="1"/>
  <c r="C148" i="1"/>
  <c r="D146" i="1"/>
  <c r="C146" i="1"/>
  <c r="H145" i="1"/>
  <c r="G145" i="1"/>
  <c r="D145" i="1"/>
  <c r="C145" i="1"/>
  <c r="D144" i="1"/>
  <c r="C144" i="1"/>
  <c r="H144" i="1" s="1"/>
  <c r="D143" i="1"/>
  <c r="C143" i="1"/>
  <c r="H142" i="1"/>
  <c r="G142" i="1"/>
  <c r="D142" i="1"/>
  <c r="C142" i="1"/>
  <c r="H141" i="1"/>
  <c r="G141" i="1"/>
  <c r="D141" i="1"/>
  <c r="C141" i="1"/>
  <c r="D140" i="1"/>
  <c r="C140" i="1"/>
  <c r="H139" i="1"/>
  <c r="G139" i="1"/>
  <c r="D139" i="1"/>
  <c r="C139" i="1"/>
  <c r="H138" i="1"/>
  <c r="G138" i="1"/>
  <c r="D138" i="1"/>
  <c r="C138" i="1"/>
  <c r="D137" i="1"/>
  <c r="C137" i="1"/>
  <c r="H136" i="1"/>
  <c r="G136" i="1"/>
  <c r="D136" i="1"/>
  <c r="C136" i="1"/>
  <c r="D135" i="1"/>
  <c r="D134" i="1"/>
  <c r="C134" i="1"/>
  <c r="D133" i="1"/>
  <c r="C133" i="1"/>
  <c r="D132" i="1"/>
  <c r="C132" i="1"/>
  <c r="H132" i="1" s="1"/>
  <c r="D131" i="1"/>
  <c r="C131" i="1"/>
  <c r="D130" i="1"/>
  <c r="D128" i="1"/>
  <c r="C128" i="1"/>
  <c r="H127" i="1"/>
  <c r="G127" i="1"/>
  <c r="D127" i="1"/>
  <c r="C127" i="1"/>
  <c r="D126" i="1"/>
  <c r="C126" i="1"/>
  <c r="H126" i="1" s="1"/>
  <c r="D125" i="1"/>
  <c r="C125" i="1"/>
  <c r="D124" i="1"/>
  <c r="H123" i="1"/>
  <c r="D123" i="1"/>
  <c r="C123" i="1"/>
  <c r="G123" i="1" s="1"/>
  <c r="D122" i="1"/>
  <c r="C122" i="1"/>
  <c r="D121" i="1"/>
  <c r="D120" i="1"/>
  <c r="D119" i="1"/>
  <c r="C119" i="1"/>
  <c r="H118" i="1"/>
  <c r="G118" i="1"/>
  <c r="D118" i="1"/>
  <c r="C118" i="1"/>
  <c r="D117" i="1"/>
  <c r="C117" i="1"/>
  <c r="H117" i="1" s="1"/>
  <c r="D116" i="1"/>
  <c r="C116" i="1"/>
  <c r="H115" i="1"/>
  <c r="G115" i="1"/>
  <c r="D115" i="1"/>
  <c r="C115" i="1"/>
  <c r="H114" i="1"/>
  <c r="G114" i="1"/>
  <c r="D114" i="1"/>
  <c r="C114" i="1"/>
  <c r="D113" i="1"/>
  <c r="C113" i="1"/>
  <c r="H112" i="1"/>
  <c r="G112" i="1"/>
  <c r="D112" i="1"/>
  <c r="C112" i="1"/>
  <c r="H111" i="1"/>
  <c r="G111" i="1"/>
  <c r="D111" i="1"/>
  <c r="C111" i="1"/>
  <c r="D110" i="1"/>
  <c r="C110" i="1"/>
  <c r="H109" i="1"/>
  <c r="G109" i="1"/>
  <c r="D109" i="1"/>
  <c r="C109" i="1"/>
  <c r="D108" i="1"/>
  <c r="C108" i="1"/>
  <c r="H108" i="1" s="1"/>
  <c r="D107" i="1"/>
  <c r="C107" i="1"/>
  <c r="H106" i="1"/>
  <c r="G106" i="1"/>
  <c r="D106" i="1"/>
  <c r="C106" i="1"/>
  <c r="H105" i="1"/>
  <c r="G105" i="1"/>
  <c r="D105" i="1"/>
  <c r="C105" i="1"/>
  <c r="D104" i="1"/>
  <c r="C104" i="1"/>
  <c r="H103" i="1"/>
  <c r="G103" i="1"/>
  <c r="D103" i="1"/>
  <c r="C103" i="1"/>
  <c r="D102" i="1"/>
  <c r="D101" i="1"/>
  <c r="C101" i="1"/>
  <c r="H100" i="1"/>
  <c r="G100" i="1"/>
  <c r="D100" i="1"/>
  <c r="C100" i="1"/>
  <c r="D99" i="1"/>
  <c r="C99" i="1"/>
  <c r="H99" i="1" s="1"/>
  <c r="D98" i="1"/>
  <c r="C98" i="1"/>
  <c r="H97" i="1"/>
  <c r="G97" i="1"/>
  <c r="D97" i="1"/>
  <c r="C97" i="1"/>
  <c r="H96" i="1"/>
  <c r="G96" i="1"/>
  <c r="D96" i="1"/>
  <c r="C96" i="1"/>
  <c r="D95" i="1"/>
  <c r="C95" i="1"/>
  <c r="H94" i="1"/>
  <c r="G94" i="1"/>
  <c r="D94" i="1"/>
  <c r="C94" i="1"/>
  <c r="H93" i="1"/>
  <c r="G93" i="1"/>
  <c r="D93" i="1"/>
  <c r="C93" i="1"/>
  <c r="D92" i="1"/>
  <c r="C92" i="1"/>
  <c r="H91" i="1"/>
  <c r="G91" i="1"/>
  <c r="D91" i="1"/>
  <c r="C91" i="1"/>
  <c r="D90" i="1"/>
  <c r="C90" i="1"/>
  <c r="H90" i="1" s="1"/>
  <c r="D89" i="1"/>
  <c r="C89" i="1"/>
  <c r="H88" i="1"/>
  <c r="G88" i="1"/>
  <c r="D88" i="1"/>
  <c r="C88" i="1"/>
  <c r="H87" i="1"/>
  <c r="G87" i="1"/>
  <c r="D87" i="1"/>
  <c r="C87" i="1"/>
  <c r="D86" i="1"/>
  <c r="C86" i="1"/>
  <c r="H85" i="1"/>
  <c r="G85" i="1"/>
  <c r="D85" i="1"/>
  <c r="C85" i="1"/>
  <c r="H84" i="1"/>
  <c r="G84" i="1"/>
  <c r="D84" i="1"/>
  <c r="C84" i="1"/>
  <c r="D83" i="1"/>
  <c r="C83" i="1"/>
  <c r="D82" i="1"/>
  <c r="C82" i="1"/>
  <c r="H82" i="1" s="1"/>
  <c r="D81" i="1"/>
  <c r="C81" i="1"/>
  <c r="H81" i="1" s="1"/>
  <c r="D80" i="1"/>
  <c r="C80" i="1"/>
  <c r="D79" i="1"/>
  <c r="C79" i="1"/>
  <c r="G79" i="1" s="1"/>
  <c r="D77" i="1"/>
  <c r="C77" i="1"/>
  <c r="H76" i="1"/>
  <c r="D76" i="1"/>
  <c r="C76" i="1"/>
  <c r="G76" i="1" s="1"/>
  <c r="G75" i="1"/>
  <c r="D75" i="1"/>
  <c r="C75" i="1"/>
  <c r="H75" i="1" s="1"/>
  <c r="D74" i="1"/>
  <c r="C74" i="1"/>
  <c r="D73" i="1"/>
  <c r="D72" i="1"/>
  <c r="C72" i="1"/>
  <c r="H72" i="1" s="1"/>
  <c r="D71" i="1"/>
  <c r="C71" i="1"/>
  <c r="D70" i="1"/>
  <c r="H69" i="1"/>
  <c r="G69" i="1"/>
  <c r="D69" i="1"/>
  <c r="C69" i="1"/>
  <c r="D68" i="1"/>
  <c r="C68" i="1"/>
  <c r="H67" i="1"/>
  <c r="G67" i="1"/>
  <c r="D67" i="1"/>
  <c r="C67" i="1"/>
  <c r="G66" i="1"/>
  <c r="D66" i="1"/>
  <c r="C66" i="1"/>
  <c r="H66" i="1" s="1"/>
  <c r="D65" i="1"/>
  <c r="C65" i="1"/>
  <c r="D64" i="1"/>
  <c r="C64" i="1"/>
  <c r="H64" i="1" s="1"/>
  <c r="D63" i="1"/>
  <c r="C63" i="1"/>
  <c r="H63" i="1" s="1"/>
  <c r="D62" i="1"/>
  <c r="C62" i="1"/>
  <c r="H61" i="1"/>
  <c r="G61" i="1"/>
  <c r="D61" i="1"/>
  <c r="C61" i="1"/>
  <c r="H60" i="1"/>
  <c r="G60" i="1"/>
  <c r="D60" i="1"/>
  <c r="C60" i="1"/>
  <c r="D59" i="1"/>
  <c r="C59" i="1"/>
  <c r="D58" i="1"/>
  <c r="H57" i="1"/>
  <c r="G57" i="1"/>
  <c r="D57" i="1"/>
  <c r="C57" i="1"/>
  <c r="D56" i="1"/>
  <c r="C56" i="1"/>
  <c r="H55" i="1"/>
  <c r="G55" i="1"/>
  <c r="D55" i="1"/>
  <c r="C55" i="1"/>
  <c r="D54" i="1"/>
  <c r="C54" i="1"/>
  <c r="H54" i="1" s="1"/>
  <c r="D53" i="1"/>
  <c r="C53" i="1"/>
  <c r="H52" i="1"/>
  <c r="G52" i="1"/>
  <c r="D52" i="1"/>
  <c r="C52" i="1"/>
  <c r="H51" i="1"/>
  <c r="G51" i="1"/>
  <c r="D51" i="1"/>
  <c r="C51" i="1"/>
  <c r="D50" i="1"/>
  <c r="H49" i="1"/>
  <c r="G49" i="1"/>
  <c r="D49" i="1"/>
  <c r="C49" i="1"/>
  <c r="H48" i="1"/>
  <c r="G48" i="1"/>
  <c r="D48" i="1"/>
  <c r="C48" i="1"/>
  <c r="D47" i="1"/>
  <c r="C47" i="1"/>
  <c r="D45" i="1"/>
  <c r="C45" i="1"/>
  <c r="H45" i="1" s="1"/>
  <c r="D44" i="1"/>
  <c r="C44" i="1"/>
  <c r="H43" i="1"/>
  <c r="G43" i="1"/>
  <c r="D43" i="1"/>
  <c r="C43" i="1"/>
  <c r="H42" i="1"/>
  <c r="D42" i="1"/>
  <c r="G42" i="1" s="1"/>
  <c r="C42" i="1"/>
  <c r="D41" i="1"/>
  <c r="C41" i="1"/>
  <c r="H40" i="1"/>
  <c r="G40" i="1"/>
  <c r="D40" i="1"/>
  <c r="C40" i="1"/>
  <c r="D39" i="1"/>
  <c r="G39" i="1" s="1"/>
  <c r="C39" i="1"/>
  <c r="H39" i="1" s="1"/>
  <c r="D38" i="1"/>
  <c r="C38" i="1"/>
  <c r="H37" i="1"/>
  <c r="G37" i="1"/>
  <c r="D37" i="1"/>
  <c r="C37" i="1"/>
  <c r="D36" i="1"/>
  <c r="C36" i="1"/>
  <c r="H36" i="1" s="1"/>
  <c r="D35" i="1"/>
  <c r="C35" i="1"/>
  <c r="H34" i="1"/>
  <c r="G34" i="1"/>
  <c r="D34" i="1"/>
  <c r="C34" i="1"/>
  <c r="H33" i="1"/>
  <c r="D33" i="1"/>
  <c r="G33" i="1" s="1"/>
  <c r="C33" i="1"/>
  <c r="D32" i="1"/>
  <c r="C32" i="1"/>
  <c r="H31" i="1"/>
  <c r="G31" i="1"/>
  <c r="D31" i="1"/>
  <c r="C31" i="1"/>
  <c r="D30" i="1"/>
  <c r="G30" i="1" s="1"/>
  <c r="C30" i="1"/>
  <c r="H30" i="1" s="1"/>
  <c r="D29" i="1"/>
  <c r="C29" i="1"/>
  <c r="H28" i="1"/>
  <c r="G28" i="1"/>
  <c r="D28" i="1"/>
  <c r="C28" i="1"/>
  <c r="D27" i="1"/>
  <c r="C27" i="1"/>
  <c r="H27" i="1" s="1"/>
  <c r="D26" i="1"/>
  <c r="C26" i="1"/>
  <c r="H25" i="1"/>
  <c r="G25" i="1"/>
  <c r="D25" i="1"/>
  <c r="C25" i="1"/>
  <c r="H24" i="1"/>
  <c r="D24" i="1"/>
  <c r="G24" i="1" s="1"/>
  <c r="C24" i="1"/>
  <c r="D23" i="1"/>
  <c r="C23" i="1"/>
  <c r="H22" i="1"/>
  <c r="G22" i="1"/>
  <c r="D22" i="1"/>
  <c r="C22" i="1"/>
  <c r="D21" i="1"/>
  <c r="G21" i="1" s="1"/>
  <c r="C21" i="1"/>
  <c r="H21" i="1" s="1"/>
  <c r="D20" i="1"/>
  <c r="C20" i="1"/>
  <c r="H19" i="1"/>
  <c r="G19" i="1"/>
  <c r="D19" i="1"/>
  <c r="C19" i="1"/>
  <c r="D18" i="1"/>
  <c r="C18" i="1"/>
  <c r="H18" i="1" s="1"/>
  <c r="D17" i="1"/>
  <c r="C17" i="1"/>
  <c r="H16" i="1"/>
  <c r="G16" i="1"/>
  <c r="D16" i="1"/>
  <c r="C16" i="1"/>
  <c r="H15" i="1"/>
  <c r="D15" i="1"/>
  <c r="G15" i="1" s="1"/>
  <c r="C15" i="1"/>
  <c r="D14" i="1"/>
  <c r="C14" i="1"/>
  <c r="H13" i="1"/>
  <c r="G13" i="1"/>
  <c r="D13" i="1"/>
  <c r="C13" i="1"/>
  <c r="D12" i="1"/>
  <c r="G12" i="1" s="1"/>
  <c r="C12" i="1"/>
  <c r="H12" i="1" s="1"/>
  <c r="D11" i="1"/>
  <c r="C11" i="1"/>
  <c r="G10" i="1"/>
  <c r="D10" i="1"/>
  <c r="C10" i="1"/>
  <c r="H10" i="1" s="1"/>
  <c r="D9" i="1"/>
  <c r="C9" i="1"/>
  <c r="H9" i="1" s="1"/>
  <c r="G8" i="1"/>
  <c r="D8" i="1"/>
  <c r="C8" i="1"/>
  <c r="H8" i="1" s="1"/>
  <c r="D7" i="1"/>
  <c r="C7" i="1"/>
  <c r="H7" i="1" s="1"/>
  <c r="H6" i="1"/>
  <c r="G6" i="1"/>
  <c r="D6" i="1"/>
  <c r="C6" i="1"/>
  <c r="D5" i="1"/>
  <c r="G5" i="1" s="1"/>
  <c r="C5" i="1"/>
  <c r="D4" i="1"/>
  <c r="C4" i="1"/>
  <c r="H4" i="1" s="1"/>
  <c r="E26" i="9" l="1"/>
  <c r="B26" i="9" s="1"/>
  <c r="F216" i="9"/>
  <c r="B216" i="9" s="1"/>
  <c r="F94" i="6"/>
  <c r="H191" i="1"/>
  <c r="E163" i="4"/>
  <c r="D159" i="1" s="1"/>
  <c r="E63" i="9"/>
  <c r="B63" i="9" s="1"/>
  <c r="H719" i="1"/>
  <c r="G718" i="1"/>
  <c r="G716" i="1"/>
  <c r="H714" i="1"/>
  <c r="H710" i="1"/>
  <c r="H690" i="1"/>
  <c r="H689" i="1"/>
  <c r="H687" i="1"/>
  <c r="G671" i="1"/>
  <c r="G670" i="1"/>
  <c r="G668" i="1"/>
  <c r="H656" i="1"/>
  <c r="H654" i="1"/>
  <c r="H644" i="1"/>
  <c r="C645" i="1"/>
  <c r="G632" i="1"/>
  <c r="G641" i="1"/>
  <c r="G631" i="1"/>
  <c r="H632" i="1"/>
  <c r="H558" i="1"/>
  <c r="G557" i="1"/>
  <c r="H450" i="1"/>
  <c r="C436" i="1"/>
  <c r="H436" i="1" s="1"/>
  <c r="E75" i="9"/>
  <c r="B75" i="9" s="1"/>
  <c r="E273" i="9"/>
  <c r="B273" i="9" s="1"/>
  <c r="H406" i="1"/>
  <c r="D643" i="4"/>
  <c r="F643" i="4" s="1"/>
  <c r="G404" i="1"/>
  <c r="H412" i="1"/>
  <c r="F383" i="4"/>
  <c r="G379" i="1"/>
  <c r="C378" i="1"/>
  <c r="H371" i="1"/>
  <c r="G367" i="1"/>
  <c r="G364" i="1"/>
  <c r="H365" i="1"/>
  <c r="H359" i="1"/>
  <c r="G357" i="1"/>
  <c r="H351" i="1"/>
  <c r="G351" i="1"/>
  <c r="D351" i="4"/>
  <c r="C346" i="1" s="1"/>
  <c r="H289" i="1"/>
  <c r="G413" i="1"/>
  <c r="C411" i="1"/>
  <c r="G411" i="1" s="1"/>
  <c r="C637" i="1"/>
  <c r="G288" i="1"/>
  <c r="C135" i="1"/>
  <c r="H135" i="1" s="1"/>
  <c r="F77" i="4"/>
  <c r="H73" i="1"/>
  <c r="H245" i="1"/>
  <c r="F247" i="4"/>
  <c r="G240" i="1"/>
  <c r="G241" i="1"/>
  <c r="G210" i="1"/>
  <c r="C206" i="1"/>
  <c r="G206" i="1" s="1"/>
  <c r="D196" i="4"/>
  <c r="C192" i="1" s="1"/>
  <c r="G192" i="1" s="1"/>
  <c r="H209" i="1"/>
  <c r="G208" i="1"/>
  <c r="G191" i="1"/>
  <c r="G189" i="1"/>
  <c r="G187" i="1"/>
  <c r="G184" i="1"/>
  <c r="G186" i="1"/>
  <c r="E45" i="9"/>
  <c r="B45" i="9" s="1"/>
  <c r="B220" i="9"/>
  <c r="B218" i="9"/>
  <c r="E41" i="9"/>
  <c r="B41" i="9" s="1"/>
  <c r="F177" i="4"/>
  <c r="D163" i="4"/>
  <c r="C159" i="1" s="1"/>
  <c r="G172" i="1"/>
  <c r="G165" i="1"/>
  <c r="G166" i="1"/>
  <c r="G162" i="1"/>
  <c r="H160" i="1"/>
  <c r="G157" i="1"/>
  <c r="G156" i="1"/>
  <c r="F217" i="9"/>
  <c r="E39" i="9"/>
  <c r="B39" i="9" s="1"/>
  <c r="G153" i="1"/>
  <c r="H133" i="1"/>
  <c r="C130" i="1"/>
  <c r="H130" i="1" s="1"/>
  <c r="G132" i="1"/>
  <c r="F134" i="4"/>
  <c r="G130" i="1"/>
  <c r="D124" i="4"/>
  <c r="F124" i="4" s="1"/>
  <c r="C124" i="1"/>
  <c r="C120" i="1"/>
  <c r="C121" i="1"/>
  <c r="H102" i="1"/>
  <c r="G102" i="1"/>
  <c r="H79" i="1"/>
  <c r="G82" i="1"/>
  <c r="H70" i="1"/>
  <c r="E33" i="9"/>
  <c r="B33" i="9" s="1"/>
  <c r="F74" i="4"/>
  <c r="D50" i="4"/>
  <c r="C46" i="1" s="1"/>
  <c r="E27" i="9"/>
  <c r="B27" i="9" s="1"/>
  <c r="C58" i="1"/>
  <c r="F54" i="4"/>
  <c r="G64" i="1"/>
  <c r="E29" i="9"/>
  <c r="B29" i="9" s="1"/>
  <c r="D224" i="4"/>
  <c r="C220" i="1" s="1"/>
  <c r="H239" i="1"/>
  <c r="H240" i="1"/>
  <c r="F244" i="4"/>
  <c r="G70" i="1"/>
  <c r="D243" i="1"/>
  <c r="G243" i="1" s="1"/>
  <c r="H246" i="1"/>
  <c r="H237" i="1"/>
  <c r="G236" i="1"/>
  <c r="E133" i="4"/>
  <c r="D129" i="1" s="1"/>
  <c r="H129" i="1" s="1"/>
  <c r="G133" i="1"/>
  <c r="G129" i="1"/>
  <c r="F133" i="4"/>
  <c r="H1580" i="1"/>
  <c r="H1264" i="1"/>
  <c r="E176" i="5"/>
  <c r="F78" i="5"/>
  <c r="D1127" i="1"/>
  <c r="G1127" i="1" s="1"/>
  <c r="E146" i="5"/>
  <c r="D1124" i="1" s="1"/>
  <c r="E285" i="9"/>
  <c r="B285" i="9" s="1"/>
  <c r="G1226" i="1"/>
  <c r="E281" i="9"/>
  <c r="B281" i="9" s="1"/>
  <c r="E280" i="9"/>
  <c r="B280" i="9" s="1"/>
  <c r="E245" i="5"/>
  <c r="D1222" i="1" s="1"/>
  <c r="H1228" i="1"/>
  <c r="F246" i="5"/>
  <c r="C1223" i="1"/>
  <c r="G1223" i="1" s="1"/>
  <c r="G1276" i="1"/>
  <c r="E290" i="9"/>
  <c r="B290" i="9" s="1"/>
  <c r="G1266" i="1"/>
  <c r="G1264" i="1"/>
  <c r="G1249" i="1"/>
  <c r="D258" i="5"/>
  <c r="G1236" i="1"/>
  <c r="D245" i="5"/>
  <c r="D237" i="5" s="1"/>
  <c r="E279" i="9"/>
  <c r="B279" i="9" s="1"/>
  <c r="H1215" i="1"/>
  <c r="H1217" i="1"/>
  <c r="F239" i="5"/>
  <c r="H1212" i="1"/>
  <c r="H1211" i="1"/>
  <c r="H1166" i="1"/>
  <c r="H1157" i="1"/>
  <c r="H1160" i="1"/>
  <c r="H1155" i="1"/>
  <c r="H1148" i="1"/>
  <c r="H1143" i="1"/>
  <c r="E284" i="9"/>
  <c r="B284" i="9" s="1"/>
  <c r="H1137" i="1"/>
  <c r="H1127" i="1"/>
  <c r="H1064" i="1"/>
  <c r="H1056" i="1"/>
  <c r="H1052" i="1"/>
  <c r="H1047" i="1"/>
  <c r="H1034" i="1"/>
  <c r="G1032" i="1"/>
  <c r="G1025" i="1"/>
  <c r="C1023" i="1"/>
  <c r="C1013" i="1"/>
  <c r="H1013" i="1" s="1"/>
  <c r="F29" i="5"/>
  <c r="G1007" i="1"/>
  <c r="G1008" i="1"/>
  <c r="G1002" i="1"/>
  <c r="F19" i="5"/>
  <c r="G996" i="1"/>
  <c r="C991" i="1"/>
  <c r="H991" i="1" s="1"/>
  <c r="D12" i="5"/>
  <c r="C990" i="1" s="1"/>
  <c r="G987" i="1"/>
  <c r="G1576" i="1"/>
  <c r="H1499" i="1"/>
  <c r="C1401" i="1"/>
  <c r="H1427" i="1"/>
  <c r="H1418" i="1"/>
  <c r="D114" i="6"/>
  <c r="F114" i="6" s="1"/>
  <c r="G1409" i="1"/>
  <c r="G1374" i="1"/>
  <c r="G1412" i="1"/>
  <c r="H1409" i="1"/>
  <c r="G1383" i="1"/>
  <c r="F90" i="6"/>
  <c r="H1374" i="1"/>
  <c r="H1454" i="1"/>
  <c r="G1456" i="1"/>
  <c r="H30" i="3"/>
  <c r="F214" i="9"/>
  <c r="B214" i="9" s="1"/>
  <c r="H95" i="1"/>
  <c r="G95" i="1"/>
  <c r="H270" i="1"/>
  <c r="G270" i="1"/>
  <c r="H282" i="1"/>
  <c r="G282" i="1"/>
  <c r="G433" i="1"/>
  <c r="H433" i="1"/>
  <c r="G650" i="1"/>
  <c r="H650" i="1"/>
  <c r="H41" i="1"/>
  <c r="G41" i="1"/>
  <c r="H181" i="1"/>
  <c r="G181" i="1"/>
  <c r="H525" i="1"/>
  <c r="G525" i="1"/>
  <c r="G547" i="1"/>
  <c r="H547" i="1"/>
  <c r="H1049" i="1"/>
  <c r="G1049" i="1"/>
  <c r="H1081" i="1"/>
  <c r="G1081" i="1"/>
  <c r="G7" i="1"/>
  <c r="H47" i="1"/>
  <c r="G47" i="1"/>
  <c r="G54" i="1"/>
  <c r="H56" i="1"/>
  <c r="G56" i="1"/>
  <c r="G63" i="1"/>
  <c r="H65" i="1"/>
  <c r="G65" i="1"/>
  <c r="G72" i="1"/>
  <c r="H74" i="1"/>
  <c r="G74" i="1"/>
  <c r="G81" i="1"/>
  <c r="H83" i="1"/>
  <c r="G83" i="1"/>
  <c r="G90" i="1"/>
  <c r="H92" i="1"/>
  <c r="G92" i="1"/>
  <c r="G99" i="1"/>
  <c r="H101" i="1"/>
  <c r="G101" i="1"/>
  <c r="G108" i="1"/>
  <c r="H110" i="1"/>
  <c r="G110" i="1"/>
  <c r="G117" i="1"/>
  <c r="H119" i="1"/>
  <c r="G119" i="1"/>
  <c r="G126" i="1"/>
  <c r="H128" i="1"/>
  <c r="G128" i="1"/>
  <c r="G135" i="1"/>
  <c r="H137" i="1"/>
  <c r="G137" i="1"/>
  <c r="G144" i="1"/>
  <c r="H146" i="1"/>
  <c r="G146" i="1"/>
  <c r="H185" i="1"/>
  <c r="H263" i="1"/>
  <c r="G266" i="1"/>
  <c r="H266" i="1"/>
  <c r="H275" i="1"/>
  <c r="G278" i="1"/>
  <c r="H278" i="1"/>
  <c r="G308" i="1"/>
  <c r="H308" i="1"/>
  <c r="H317" i="1"/>
  <c r="G320" i="1"/>
  <c r="H320" i="1"/>
  <c r="H329" i="1"/>
  <c r="G332" i="1"/>
  <c r="H332" i="1"/>
  <c r="H341" i="1"/>
  <c r="G344" i="1"/>
  <c r="H344" i="1"/>
  <c r="G350" i="1"/>
  <c r="H350" i="1"/>
  <c r="H360" i="1"/>
  <c r="G360" i="1"/>
  <c r="G368" i="1"/>
  <c r="H368" i="1"/>
  <c r="H378" i="1"/>
  <c r="G378" i="1"/>
  <c r="G386" i="1"/>
  <c r="H386" i="1"/>
  <c r="H396" i="1"/>
  <c r="G396" i="1"/>
  <c r="H438" i="1"/>
  <c r="G438" i="1"/>
  <c r="G510" i="1"/>
  <c r="G519" i="1"/>
  <c r="G603" i="1"/>
  <c r="H603" i="1"/>
  <c r="H793" i="1"/>
  <c r="G793" i="1"/>
  <c r="H838" i="1"/>
  <c r="G838" i="1"/>
  <c r="H930" i="1"/>
  <c r="G930" i="1"/>
  <c r="G941" i="1"/>
  <c r="H941" i="1"/>
  <c r="H50" i="1"/>
  <c r="G50" i="1"/>
  <c r="H68" i="1"/>
  <c r="G68" i="1"/>
  <c r="H86" i="1"/>
  <c r="G86" i="1"/>
  <c r="H336" i="1"/>
  <c r="G336" i="1"/>
  <c r="G380" i="1"/>
  <c r="H380" i="1"/>
  <c r="G398" i="1"/>
  <c r="H398" i="1"/>
  <c r="H14" i="1"/>
  <c r="G14" i="1"/>
  <c r="H1172" i="1"/>
  <c r="G1172" i="1"/>
  <c r="H1199" i="1"/>
  <c r="G1199" i="1"/>
  <c r="G4" i="1"/>
  <c r="G9" i="1"/>
  <c r="H11" i="1"/>
  <c r="G11" i="1"/>
  <c r="G18" i="1"/>
  <c r="H20" i="1"/>
  <c r="G20" i="1"/>
  <c r="G27" i="1"/>
  <c r="H29" i="1"/>
  <c r="G29" i="1"/>
  <c r="G36" i="1"/>
  <c r="H38" i="1"/>
  <c r="G38" i="1"/>
  <c r="G45" i="1"/>
  <c r="G150" i="1"/>
  <c r="H152" i="1"/>
  <c r="G152" i="1"/>
  <c r="H161" i="1"/>
  <c r="G161" i="1"/>
  <c r="G168" i="1"/>
  <c r="H170" i="1"/>
  <c r="G170" i="1"/>
  <c r="G177" i="1"/>
  <c r="G179" i="1"/>
  <c r="H184" i="1"/>
  <c r="H190" i="1"/>
  <c r="G190" i="1"/>
  <c r="H251" i="1"/>
  <c r="G254" i="1"/>
  <c r="H254" i="1"/>
  <c r="H259" i="1"/>
  <c r="G261" i="1"/>
  <c r="H264" i="1"/>
  <c r="G264" i="1"/>
  <c r="G273" i="1"/>
  <c r="H276" i="1"/>
  <c r="G276" i="1"/>
  <c r="G315" i="1"/>
  <c r="H318" i="1"/>
  <c r="G318" i="1"/>
  <c r="G327" i="1"/>
  <c r="H330" i="1"/>
  <c r="G330" i="1"/>
  <c r="G339" i="1"/>
  <c r="H342" i="1"/>
  <c r="G342" i="1"/>
  <c r="H376" i="1"/>
  <c r="H394" i="1"/>
  <c r="G483" i="1"/>
  <c r="G492" i="1"/>
  <c r="G501" i="1"/>
  <c r="H706" i="1"/>
  <c r="G706" i="1"/>
  <c r="G747" i="1"/>
  <c r="H747" i="1"/>
  <c r="G756" i="1"/>
  <c r="H756" i="1"/>
  <c r="G764" i="1"/>
  <c r="H764" i="1"/>
  <c r="G767" i="1"/>
  <c r="H767" i="1"/>
  <c r="H59" i="1"/>
  <c r="G59" i="1"/>
  <c r="H77" i="1"/>
  <c r="G77" i="1"/>
  <c r="H291" i="1"/>
  <c r="G291" i="1"/>
  <c r="H312" i="1"/>
  <c r="G312" i="1"/>
  <c r="H390" i="1"/>
  <c r="G390" i="1"/>
  <c r="H534" i="1"/>
  <c r="G534" i="1"/>
  <c r="H32" i="1"/>
  <c r="G32" i="1"/>
  <c r="H53" i="1"/>
  <c r="G53" i="1"/>
  <c r="H89" i="1"/>
  <c r="G89" i="1"/>
  <c r="H98" i="1"/>
  <c r="G98" i="1"/>
  <c r="H107" i="1"/>
  <c r="G107" i="1"/>
  <c r="H116" i="1"/>
  <c r="G116" i="1"/>
  <c r="H252" i="1"/>
  <c r="G252" i="1"/>
  <c r="H348" i="1"/>
  <c r="G348" i="1"/>
  <c r="G356" i="1"/>
  <c r="H356" i="1"/>
  <c r="H366" i="1"/>
  <c r="G366" i="1"/>
  <c r="G374" i="1"/>
  <c r="H374" i="1"/>
  <c r="H384" i="1"/>
  <c r="G384" i="1"/>
  <c r="G392" i="1"/>
  <c r="H392" i="1"/>
  <c r="G442" i="1"/>
  <c r="H442" i="1"/>
  <c r="H449" i="1"/>
  <c r="G449" i="1"/>
  <c r="G731" i="1"/>
  <c r="H731" i="1"/>
  <c r="H104" i="1"/>
  <c r="G104" i="1"/>
  <c r="H113" i="1"/>
  <c r="G113" i="1"/>
  <c r="H122" i="1"/>
  <c r="G122" i="1"/>
  <c r="H131" i="1"/>
  <c r="G131" i="1"/>
  <c r="H140" i="1"/>
  <c r="G140" i="1"/>
  <c r="H324" i="1"/>
  <c r="G324" i="1"/>
  <c r="H354" i="1"/>
  <c r="G354" i="1"/>
  <c r="G362" i="1"/>
  <c r="H362" i="1"/>
  <c r="H372" i="1"/>
  <c r="G372" i="1"/>
  <c r="H554" i="1"/>
  <c r="G554" i="1"/>
  <c r="G669" i="1"/>
  <c r="H669" i="1"/>
  <c r="H23" i="1"/>
  <c r="G23" i="1"/>
  <c r="H155" i="1"/>
  <c r="G155" i="1"/>
  <c r="H164" i="1"/>
  <c r="G164" i="1"/>
  <c r="H173" i="1"/>
  <c r="G173" i="1"/>
  <c r="H183" i="1"/>
  <c r="G183" i="1"/>
  <c r="H258" i="1"/>
  <c r="G258" i="1"/>
  <c r="H62" i="1"/>
  <c r="G62" i="1"/>
  <c r="H71" i="1"/>
  <c r="G71" i="1"/>
  <c r="H80" i="1"/>
  <c r="G80" i="1"/>
  <c r="H125" i="1"/>
  <c r="G125" i="1"/>
  <c r="H134" i="1"/>
  <c r="G134" i="1"/>
  <c r="H143" i="1"/>
  <c r="G143" i="1"/>
  <c r="H5" i="1"/>
  <c r="H17" i="1"/>
  <c r="G17" i="1"/>
  <c r="H26" i="1"/>
  <c r="G26" i="1"/>
  <c r="H35" i="1"/>
  <c r="G35" i="1"/>
  <c r="H44" i="1"/>
  <c r="G44" i="1"/>
  <c r="H149" i="1"/>
  <c r="G149" i="1"/>
  <c r="H158" i="1"/>
  <c r="G158" i="1"/>
  <c r="H167" i="1"/>
  <c r="G167" i="1"/>
  <c r="H176" i="1"/>
  <c r="G176" i="1"/>
  <c r="H193" i="1"/>
  <c r="G260" i="1"/>
  <c r="H260" i="1"/>
  <c r="G272" i="1"/>
  <c r="H272" i="1"/>
  <c r="G284" i="1"/>
  <c r="H284" i="1"/>
  <c r="G314" i="1"/>
  <c r="H314" i="1"/>
  <c r="G326" i="1"/>
  <c r="H326" i="1"/>
  <c r="G338" i="1"/>
  <c r="H338" i="1"/>
  <c r="H364" i="1"/>
  <c r="H382" i="1"/>
  <c r="H420" i="1"/>
  <c r="G420" i="1"/>
  <c r="H440" i="1"/>
  <c r="G440" i="1"/>
  <c r="G456" i="1"/>
  <c r="G465" i="1"/>
  <c r="G474" i="1"/>
  <c r="G556" i="1"/>
  <c r="H556" i="1"/>
  <c r="H563" i="1"/>
  <c r="G563" i="1"/>
  <c r="H580" i="1"/>
  <c r="G580" i="1"/>
  <c r="G590" i="1"/>
  <c r="H590" i="1"/>
  <c r="G666" i="1"/>
  <c r="H666" i="1"/>
  <c r="H685" i="1"/>
  <c r="G685" i="1"/>
  <c r="G424" i="1"/>
  <c r="H424" i="1"/>
  <c r="H431" i="1"/>
  <c r="G431" i="1"/>
  <c r="G538" i="1"/>
  <c r="H538" i="1"/>
  <c r="H545" i="1"/>
  <c r="G545" i="1"/>
  <c r="H570" i="1"/>
  <c r="G570" i="1"/>
  <c r="H578" i="1"/>
  <c r="G578" i="1"/>
  <c r="H679" i="1"/>
  <c r="G679" i="1"/>
  <c r="G720" i="1"/>
  <c r="H720" i="1"/>
  <c r="H784" i="1"/>
  <c r="G784" i="1"/>
  <c r="H823" i="1"/>
  <c r="G823" i="1"/>
  <c r="H832" i="1"/>
  <c r="G832" i="1"/>
  <c r="G855" i="1"/>
  <c r="H855" i="1"/>
  <c r="G860" i="1"/>
  <c r="H860" i="1"/>
  <c r="H863" i="1"/>
  <c r="G863" i="1"/>
  <c r="H890" i="1"/>
  <c r="G890" i="1"/>
  <c r="H902" i="1"/>
  <c r="G902" i="1"/>
  <c r="H913" i="1"/>
  <c r="G913" i="1"/>
  <c r="H969" i="1"/>
  <c r="G969" i="1"/>
  <c r="H1072" i="1"/>
  <c r="G1072" i="1"/>
  <c r="H1151" i="1"/>
  <c r="G1151" i="1"/>
  <c r="H1227" i="1"/>
  <c r="G1227" i="1"/>
  <c r="H1238" i="1"/>
  <c r="G1238" i="1"/>
  <c r="H1243" i="1"/>
  <c r="G1243" i="1"/>
  <c r="H349" i="1"/>
  <c r="H355" i="1"/>
  <c r="H361" i="1"/>
  <c r="H367" i="1"/>
  <c r="H373" i="1"/>
  <c r="H379" i="1"/>
  <c r="H385" i="1"/>
  <c r="H391" i="1"/>
  <c r="H397" i="1"/>
  <c r="H422" i="1"/>
  <c r="G422" i="1"/>
  <c r="H447" i="1"/>
  <c r="G447" i="1"/>
  <c r="H455" i="1"/>
  <c r="G455" i="1"/>
  <c r="H464" i="1"/>
  <c r="G464" i="1"/>
  <c r="H473" i="1"/>
  <c r="G473" i="1"/>
  <c r="H482" i="1"/>
  <c r="G482" i="1"/>
  <c r="H491" i="1"/>
  <c r="G491" i="1"/>
  <c r="H500" i="1"/>
  <c r="G500" i="1"/>
  <c r="H518" i="1"/>
  <c r="G518" i="1"/>
  <c r="G529" i="1"/>
  <c r="H529" i="1"/>
  <c r="H536" i="1"/>
  <c r="G536" i="1"/>
  <c r="H561" i="1"/>
  <c r="G561" i="1"/>
  <c r="H609" i="1"/>
  <c r="G609" i="1"/>
  <c r="H616" i="1"/>
  <c r="G616" i="1"/>
  <c r="G642" i="1"/>
  <c r="H642" i="1"/>
  <c r="H658" i="1"/>
  <c r="G658" i="1"/>
  <c r="G701" i="1"/>
  <c r="G704" i="1"/>
  <c r="H704" i="1"/>
  <c r="G723" i="1"/>
  <c r="H723" i="1"/>
  <c r="H739" i="1"/>
  <c r="G739" i="1"/>
  <c r="G809" i="1"/>
  <c r="H809" i="1"/>
  <c r="G460" i="1"/>
  <c r="H460" i="1"/>
  <c r="G469" i="1"/>
  <c r="H469" i="1"/>
  <c r="G487" i="1"/>
  <c r="H487" i="1"/>
  <c r="G496" i="1"/>
  <c r="H496" i="1"/>
  <c r="G505" i="1"/>
  <c r="H505" i="1"/>
  <c r="G514" i="1"/>
  <c r="H514" i="1"/>
  <c r="H527" i="1"/>
  <c r="G527" i="1"/>
  <c r="H552" i="1"/>
  <c r="G552" i="1"/>
  <c r="G576" i="1"/>
  <c r="H576" i="1"/>
  <c r="H586" i="1"/>
  <c r="G586" i="1"/>
  <c r="H605" i="1"/>
  <c r="G605" i="1"/>
  <c r="G626" i="1"/>
  <c r="H626" i="1"/>
  <c r="H652" i="1"/>
  <c r="G652" i="1"/>
  <c r="G693" i="1"/>
  <c r="H693" i="1"/>
  <c r="H733" i="1"/>
  <c r="G733" i="1"/>
  <c r="H769" i="1"/>
  <c r="G769" i="1"/>
  <c r="H778" i="1"/>
  <c r="G778" i="1"/>
  <c r="G801" i="1"/>
  <c r="H801" i="1"/>
  <c r="G810" i="1"/>
  <c r="H810" i="1"/>
  <c r="G818" i="1"/>
  <c r="H818" i="1"/>
  <c r="G821" i="1"/>
  <c r="H821" i="1"/>
  <c r="H847" i="1"/>
  <c r="G847" i="1"/>
  <c r="H199" i="1"/>
  <c r="H205" i="1"/>
  <c r="H211" i="1"/>
  <c r="H217" i="1"/>
  <c r="H223" i="1"/>
  <c r="H229" i="1"/>
  <c r="H235" i="1"/>
  <c r="H241" i="1"/>
  <c r="H247" i="1"/>
  <c r="H295" i="1"/>
  <c r="H301" i="1"/>
  <c r="H429" i="1"/>
  <c r="G429" i="1"/>
  <c r="G451" i="1"/>
  <c r="H451" i="1"/>
  <c r="H543" i="1"/>
  <c r="G543" i="1"/>
  <c r="G565" i="1"/>
  <c r="H565" i="1"/>
  <c r="H582" i="1"/>
  <c r="G582" i="1"/>
  <c r="G593" i="1"/>
  <c r="G674" i="1"/>
  <c r="G677" i="1"/>
  <c r="H677" i="1"/>
  <c r="G696" i="1"/>
  <c r="H696" i="1"/>
  <c r="H712" i="1"/>
  <c r="G712" i="1"/>
  <c r="G755" i="1"/>
  <c r="H755" i="1"/>
  <c r="G406" i="1"/>
  <c r="G418" i="1"/>
  <c r="H421" i="1"/>
  <c r="G427" i="1"/>
  <c r="H430" i="1"/>
  <c r="G436" i="1"/>
  <c r="H439" i="1"/>
  <c r="G445" i="1"/>
  <c r="H448" i="1"/>
  <c r="H526" i="1"/>
  <c r="G532" i="1"/>
  <c r="H535" i="1"/>
  <c r="G541" i="1"/>
  <c r="H544" i="1"/>
  <c r="G550" i="1"/>
  <c r="H553" i="1"/>
  <c r="G559" i="1"/>
  <c r="H562" i="1"/>
  <c r="G568" i="1"/>
  <c r="G572" i="1"/>
  <c r="G577" i="1"/>
  <c r="H581" i="1"/>
  <c r="H589" i="1"/>
  <c r="G589" i="1"/>
  <c r="G599" i="1"/>
  <c r="G604" i="1"/>
  <c r="H620" i="1"/>
  <c r="H651" i="1"/>
  <c r="H678" i="1"/>
  <c r="H705" i="1"/>
  <c r="H732" i="1"/>
  <c r="H775" i="1"/>
  <c r="G775" i="1"/>
  <c r="G792" i="1"/>
  <c r="H792" i="1"/>
  <c r="G796" i="1"/>
  <c r="G800" i="1"/>
  <c r="H800" i="1"/>
  <c r="H829" i="1"/>
  <c r="G829" i="1"/>
  <c r="G846" i="1"/>
  <c r="H846" i="1"/>
  <c r="G850" i="1"/>
  <c r="G854" i="1"/>
  <c r="H854" i="1"/>
  <c r="H869" i="1"/>
  <c r="G869" i="1"/>
  <c r="H892" i="1"/>
  <c r="G892" i="1"/>
  <c r="H907" i="1"/>
  <c r="G907" i="1"/>
  <c r="H915" i="1"/>
  <c r="G915" i="1"/>
  <c r="H945" i="1"/>
  <c r="G945" i="1"/>
  <c r="H405" i="1"/>
  <c r="G457" i="1"/>
  <c r="G466" i="1"/>
  <c r="G475" i="1"/>
  <c r="G484" i="1"/>
  <c r="G493" i="1"/>
  <c r="G502" i="1"/>
  <c r="G511" i="1"/>
  <c r="G520" i="1"/>
  <c r="H607" i="1"/>
  <c r="G607" i="1"/>
  <c r="G617" i="1"/>
  <c r="G648" i="1"/>
  <c r="H648" i="1"/>
  <c r="H667" i="1"/>
  <c r="G667" i="1"/>
  <c r="G675" i="1"/>
  <c r="H675" i="1"/>
  <c r="H694" i="1"/>
  <c r="G694" i="1"/>
  <c r="G702" i="1"/>
  <c r="H702" i="1"/>
  <c r="H721" i="1"/>
  <c r="G721" i="1"/>
  <c r="G729" i="1"/>
  <c r="H729" i="1"/>
  <c r="H748" i="1"/>
  <c r="G748" i="1"/>
  <c r="G765" i="1"/>
  <c r="H765" i="1"/>
  <c r="G773" i="1"/>
  <c r="H773" i="1"/>
  <c r="H802" i="1"/>
  <c r="G802" i="1"/>
  <c r="G819" i="1"/>
  <c r="H819" i="1"/>
  <c r="G827" i="1"/>
  <c r="H827" i="1"/>
  <c r="H856" i="1"/>
  <c r="G856" i="1"/>
  <c r="H861" i="1"/>
  <c r="G861" i="1"/>
  <c r="H886" i="1"/>
  <c r="G886" i="1"/>
  <c r="H900" i="1"/>
  <c r="G900" i="1"/>
  <c r="H923" i="1"/>
  <c r="G923" i="1"/>
  <c r="H571" i="1"/>
  <c r="G571" i="1"/>
  <c r="H598" i="1"/>
  <c r="G598" i="1"/>
  <c r="H757" i="1"/>
  <c r="G757" i="1"/>
  <c r="G774" i="1"/>
  <c r="H774" i="1"/>
  <c r="G782" i="1"/>
  <c r="H782" i="1"/>
  <c r="H811" i="1"/>
  <c r="G811" i="1"/>
  <c r="G828" i="1"/>
  <c r="H828" i="1"/>
  <c r="G836" i="1"/>
  <c r="H836" i="1"/>
  <c r="H876" i="1"/>
  <c r="G876" i="1"/>
  <c r="G909" i="1"/>
  <c r="H909" i="1"/>
  <c r="H917" i="1"/>
  <c r="G917" i="1"/>
  <c r="H956" i="1"/>
  <c r="G956" i="1"/>
  <c r="H958" i="1"/>
  <c r="G958" i="1"/>
  <c r="G400" i="1"/>
  <c r="G412" i="1"/>
  <c r="G417" i="1"/>
  <c r="G426" i="1"/>
  <c r="G435" i="1"/>
  <c r="G444" i="1"/>
  <c r="G454" i="1"/>
  <c r="H457" i="1"/>
  <c r="G463" i="1"/>
  <c r="H466" i="1"/>
  <c r="G472" i="1"/>
  <c r="H475" i="1"/>
  <c r="G481" i="1"/>
  <c r="H484" i="1"/>
  <c r="G490" i="1"/>
  <c r="H493" i="1"/>
  <c r="G499" i="1"/>
  <c r="H502" i="1"/>
  <c r="G508" i="1"/>
  <c r="H511" i="1"/>
  <c r="G517" i="1"/>
  <c r="H520" i="1"/>
  <c r="G531" i="1"/>
  <c r="G540" i="1"/>
  <c r="G549" i="1"/>
  <c r="G558" i="1"/>
  <c r="G567" i="1"/>
  <c r="H594" i="1"/>
  <c r="G608" i="1"/>
  <c r="G611" i="1"/>
  <c r="G613" i="1"/>
  <c r="H617" i="1"/>
  <c r="H621" i="1"/>
  <c r="H625" i="1"/>
  <c r="G625" i="1"/>
  <c r="H649" i="1"/>
  <c r="G649" i="1"/>
  <c r="G657" i="1"/>
  <c r="H657" i="1"/>
  <c r="H659" i="1"/>
  <c r="G661" i="1"/>
  <c r="H676" i="1"/>
  <c r="G676" i="1"/>
  <c r="G684" i="1"/>
  <c r="H684" i="1"/>
  <c r="H686" i="1"/>
  <c r="G688" i="1"/>
  <c r="H703" i="1"/>
  <c r="G703" i="1"/>
  <c r="G711" i="1"/>
  <c r="H711" i="1"/>
  <c r="H713" i="1"/>
  <c r="G715" i="1"/>
  <c r="H730" i="1"/>
  <c r="G730" i="1"/>
  <c r="G738" i="1"/>
  <c r="H738" i="1"/>
  <c r="H740" i="1"/>
  <c r="G742" i="1"/>
  <c r="H766" i="1"/>
  <c r="G766" i="1"/>
  <c r="G783" i="1"/>
  <c r="H783" i="1"/>
  <c r="H785" i="1"/>
  <c r="G787" i="1"/>
  <c r="G791" i="1"/>
  <c r="H791" i="1"/>
  <c r="H820" i="1"/>
  <c r="G820" i="1"/>
  <c r="G837" i="1"/>
  <c r="H837" i="1"/>
  <c r="H839" i="1"/>
  <c r="G841" i="1"/>
  <c r="G845" i="1"/>
  <c r="H845" i="1"/>
  <c r="H859" i="1"/>
  <c r="G859" i="1"/>
  <c r="G896" i="1"/>
  <c r="H896" i="1"/>
  <c r="H574" i="1"/>
  <c r="H592" i="1"/>
  <c r="H610" i="1"/>
  <c r="H628" i="1"/>
  <c r="H646" i="1"/>
  <c r="H655" i="1"/>
  <c r="H664" i="1"/>
  <c r="H673" i="1"/>
  <c r="H682" i="1"/>
  <c r="H691" i="1"/>
  <c r="H700" i="1"/>
  <c r="H709" i="1"/>
  <c r="H718" i="1"/>
  <c r="H727" i="1"/>
  <c r="H736" i="1"/>
  <c r="H745" i="1"/>
  <c r="H754" i="1"/>
  <c r="H763" i="1"/>
  <c r="H772" i="1"/>
  <c r="H781" i="1"/>
  <c r="H790" i="1"/>
  <c r="H799" i="1"/>
  <c r="H808" i="1"/>
  <c r="H817" i="1"/>
  <c r="H826" i="1"/>
  <c r="H835" i="1"/>
  <c r="H844" i="1"/>
  <c r="H853" i="1"/>
  <c r="G866" i="1"/>
  <c r="H874" i="1"/>
  <c r="H884" i="1"/>
  <c r="H887" i="1"/>
  <c r="H908" i="1"/>
  <c r="G910" i="1"/>
  <c r="H914" i="1"/>
  <c r="G920" i="1"/>
  <c r="H928" i="1"/>
  <c r="H940" i="1"/>
  <c r="G940" i="1"/>
  <c r="G946" i="1"/>
  <c r="H1090" i="1"/>
  <c r="G1090" i="1"/>
  <c r="H1133" i="1"/>
  <c r="G1133" i="1"/>
  <c r="H1308" i="1"/>
  <c r="G1308" i="1"/>
  <c r="H1322" i="1"/>
  <c r="G1322" i="1"/>
  <c r="H583" i="1"/>
  <c r="H601" i="1"/>
  <c r="H631" i="1"/>
  <c r="H871" i="1"/>
  <c r="G871" i="1"/>
  <c r="H877" i="1"/>
  <c r="H881" i="1"/>
  <c r="G881" i="1"/>
  <c r="H894" i="1"/>
  <c r="G894" i="1"/>
  <c r="H904" i="1"/>
  <c r="G904" i="1"/>
  <c r="H925" i="1"/>
  <c r="G925" i="1"/>
  <c r="H931" i="1"/>
  <c r="H935" i="1"/>
  <c r="H950" i="1"/>
  <c r="G950" i="1"/>
  <c r="G967" i="1"/>
  <c r="H982" i="1"/>
  <c r="G982" i="1"/>
  <c r="H1117" i="1"/>
  <c r="G1117" i="1"/>
  <c r="H1163" i="1"/>
  <c r="G1163" i="1"/>
  <c r="H1190" i="1"/>
  <c r="G1190" i="1"/>
  <c r="H963" i="1"/>
  <c r="G963" i="1"/>
  <c r="H976" i="1"/>
  <c r="G976" i="1"/>
  <c r="H1042" i="1"/>
  <c r="G1042" i="1"/>
  <c r="H1108" i="1"/>
  <c r="G1108" i="1"/>
  <c r="H1142" i="1"/>
  <c r="G1142" i="1"/>
  <c r="H858" i="1"/>
  <c r="G858" i="1"/>
  <c r="H868" i="1"/>
  <c r="G868" i="1"/>
  <c r="H889" i="1"/>
  <c r="G889" i="1"/>
  <c r="H899" i="1"/>
  <c r="G899" i="1"/>
  <c r="H912" i="1"/>
  <c r="G912" i="1"/>
  <c r="H922" i="1"/>
  <c r="G922" i="1"/>
  <c r="H968" i="1"/>
  <c r="G968" i="1"/>
  <c r="H1058" i="1"/>
  <c r="G1058" i="1"/>
  <c r="H1099" i="1"/>
  <c r="G1099" i="1"/>
  <c r="H1181" i="1"/>
  <c r="G1181" i="1"/>
  <c r="H1208" i="1"/>
  <c r="G1208" i="1"/>
  <c r="H1331" i="1"/>
  <c r="G1331" i="1"/>
  <c r="H1344" i="1"/>
  <c r="G1344" i="1"/>
  <c r="H1358" i="1"/>
  <c r="G1358" i="1"/>
  <c r="H1371" i="1"/>
  <c r="G1371" i="1"/>
  <c r="H1385" i="1"/>
  <c r="G1385" i="1"/>
  <c r="H1398" i="1"/>
  <c r="G1398" i="1"/>
  <c r="H943" i="1"/>
  <c r="H961" i="1"/>
  <c r="H980" i="1"/>
  <c r="H989" i="1"/>
  <c r="H997" i="1"/>
  <c r="G997" i="1"/>
  <c r="H1003" i="1"/>
  <c r="G1003" i="1"/>
  <c r="H1009" i="1"/>
  <c r="G1009" i="1"/>
  <c r="H1015" i="1"/>
  <c r="G1015" i="1"/>
  <c r="H1021" i="1"/>
  <c r="G1021" i="1"/>
  <c r="H1027" i="1"/>
  <c r="G1027" i="1"/>
  <c r="H1033" i="1"/>
  <c r="G1033" i="1"/>
  <c r="H1051" i="1"/>
  <c r="G1051" i="1"/>
  <c r="G1055" i="1"/>
  <c r="H1060" i="1"/>
  <c r="G1060" i="1"/>
  <c r="G1064" i="1"/>
  <c r="H1126" i="1"/>
  <c r="G1126" i="1"/>
  <c r="G1130" i="1"/>
  <c r="H1135" i="1"/>
  <c r="G1135" i="1"/>
  <c r="G1139" i="1"/>
  <c r="H1144" i="1"/>
  <c r="G1144" i="1"/>
  <c r="G1148" i="1"/>
  <c r="H1156" i="1"/>
  <c r="G1156" i="1"/>
  <c r="G1160" i="1"/>
  <c r="H1165" i="1"/>
  <c r="G1165" i="1"/>
  <c r="G1169" i="1"/>
  <c r="H1174" i="1"/>
  <c r="G1174" i="1"/>
  <c r="G1178" i="1"/>
  <c r="H1183" i="1"/>
  <c r="G1183" i="1"/>
  <c r="G1187" i="1"/>
  <c r="H1192" i="1"/>
  <c r="G1192" i="1"/>
  <c r="G1196" i="1"/>
  <c r="H1201" i="1"/>
  <c r="G1201" i="1"/>
  <c r="G1205" i="1"/>
  <c r="H1210" i="1"/>
  <c r="G1210" i="1"/>
  <c r="H1240" i="1"/>
  <c r="G1240" i="1"/>
  <c r="H1245" i="1"/>
  <c r="G1245" i="1"/>
  <c r="G1251" i="1"/>
  <c r="H1256" i="1"/>
  <c r="G1256" i="1"/>
  <c r="H1261" i="1"/>
  <c r="G1261" i="1"/>
  <c r="H1272" i="1"/>
  <c r="G1272" i="1"/>
  <c r="H1286" i="1"/>
  <c r="G1286" i="1"/>
  <c r="H1453" i="1"/>
  <c r="G1453" i="1"/>
  <c r="H865" i="1"/>
  <c r="H883" i="1"/>
  <c r="H901" i="1"/>
  <c r="H919" i="1"/>
  <c r="G935" i="1"/>
  <c r="H937" i="1"/>
  <c r="G943" i="1"/>
  <c r="G948" i="1"/>
  <c r="G953" i="1"/>
  <c r="H955" i="1"/>
  <c r="G961" i="1"/>
  <c r="G966" i="1"/>
  <c r="G971" i="1"/>
  <c r="H973" i="1"/>
  <c r="G980" i="1"/>
  <c r="G989" i="1"/>
  <c r="H992" i="1"/>
  <c r="H998" i="1"/>
  <c r="H1004" i="1"/>
  <c r="H1010" i="1"/>
  <c r="H1016" i="1"/>
  <c r="H1022" i="1"/>
  <c r="H1028" i="1"/>
  <c r="H1054" i="1"/>
  <c r="G1054" i="1"/>
  <c r="H1063" i="1"/>
  <c r="G1063" i="1"/>
  <c r="H1129" i="1"/>
  <c r="G1129" i="1"/>
  <c r="H1138" i="1"/>
  <c r="G1138" i="1"/>
  <c r="H1147" i="1"/>
  <c r="G1147" i="1"/>
  <c r="H1159" i="1"/>
  <c r="G1159" i="1"/>
  <c r="H1168" i="1"/>
  <c r="G1168" i="1"/>
  <c r="H1177" i="1"/>
  <c r="G1177" i="1"/>
  <c r="H1186" i="1"/>
  <c r="G1186" i="1"/>
  <c r="H1195" i="1"/>
  <c r="G1195" i="1"/>
  <c r="H1204" i="1"/>
  <c r="G1204" i="1"/>
  <c r="H1213" i="1"/>
  <c r="G1213" i="1"/>
  <c r="H1225" i="1"/>
  <c r="G1225" i="1"/>
  <c r="H1248" i="1"/>
  <c r="G1248" i="1"/>
  <c r="H1268" i="1"/>
  <c r="G1268" i="1"/>
  <c r="H1281" i="1"/>
  <c r="G1281" i="1"/>
  <c r="H1295" i="1"/>
  <c r="G1295" i="1"/>
  <c r="H862" i="1"/>
  <c r="H880" i="1"/>
  <c r="H898" i="1"/>
  <c r="H916" i="1"/>
  <c r="H934" i="1"/>
  <c r="H952" i="1"/>
  <c r="H970" i="1"/>
  <c r="H977" i="1"/>
  <c r="H983" i="1"/>
  <c r="H986" i="1"/>
  <c r="H994" i="1"/>
  <c r="G994" i="1"/>
  <c r="H1000" i="1"/>
  <c r="G1000" i="1"/>
  <c r="H1006" i="1"/>
  <c r="G1006" i="1"/>
  <c r="H1012" i="1"/>
  <c r="G1012" i="1"/>
  <c r="H1018" i="1"/>
  <c r="G1018" i="1"/>
  <c r="H1024" i="1"/>
  <c r="G1024" i="1"/>
  <c r="H1030" i="1"/>
  <c r="G1030" i="1"/>
  <c r="H1036" i="1"/>
  <c r="G1036" i="1"/>
  <c r="H1045" i="1"/>
  <c r="G1045" i="1"/>
  <c r="H1066" i="1"/>
  <c r="G1066" i="1"/>
  <c r="H1075" i="1"/>
  <c r="G1075" i="1"/>
  <c r="H1084" i="1"/>
  <c r="G1084" i="1"/>
  <c r="H1093" i="1"/>
  <c r="G1093" i="1"/>
  <c r="H1102" i="1"/>
  <c r="G1102" i="1"/>
  <c r="H1111" i="1"/>
  <c r="G1111" i="1"/>
  <c r="H1120" i="1"/>
  <c r="G1120" i="1"/>
  <c r="H1216" i="1"/>
  <c r="G1216" i="1"/>
  <c r="H1230" i="1"/>
  <c r="G1230" i="1"/>
  <c r="H1304" i="1"/>
  <c r="G1304" i="1"/>
  <c r="H1317" i="1"/>
  <c r="G1317" i="1"/>
  <c r="H1340" i="1"/>
  <c r="G1340" i="1"/>
  <c r="H1353" i="1"/>
  <c r="G1353" i="1"/>
  <c r="H1367" i="1"/>
  <c r="G1367" i="1"/>
  <c r="H1380" i="1"/>
  <c r="G1380" i="1"/>
  <c r="H1394" i="1"/>
  <c r="G1394" i="1"/>
  <c r="H1407" i="1"/>
  <c r="G1407" i="1"/>
  <c r="H949" i="1"/>
  <c r="H967" i="1"/>
  <c r="H979" i="1"/>
  <c r="G979" i="1"/>
  <c r="H988" i="1"/>
  <c r="G988" i="1"/>
  <c r="H1048" i="1"/>
  <c r="G1048" i="1"/>
  <c r="H1057" i="1"/>
  <c r="G1057" i="1"/>
  <c r="H1132" i="1"/>
  <c r="G1132" i="1"/>
  <c r="H1141" i="1"/>
  <c r="G1141" i="1"/>
  <c r="H1150" i="1"/>
  <c r="G1150" i="1"/>
  <c r="H1162" i="1"/>
  <c r="G1162" i="1"/>
  <c r="H1171" i="1"/>
  <c r="G1171" i="1"/>
  <c r="H1180" i="1"/>
  <c r="G1180" i="1"/>
  <c r="H1189" i="1"/>
  <c r="G1189" i="1"/>
  <c r="H1198" i="1"/>
  <c r="G1198" i="1"/>
  <c r="H1207" i="1"/>
  <c r="G1207" i="1"/>
  <c r="H1253" i="1"/>
  <c r="G1253" i="1"/>
  <c r="H1263" i="1"/>
  <c r="G1263" i="1"/>
  <c r="H1277" i="1"/>
  <c r="G1277" i="1"/>
  <c r="H1290" i="1"/>
  <c r="G1290" i="1"/>
  <c r="I1460" i="1"/>
  <c r="G1488" i="1"/>
  <c r="H1488" i="1"/>
  <c r="H1505" i="1"/>
  <c r="G1505" i="1"/>
  <c r="G1554" i="1"/>
  <c r="H1554" i="1"/>
  <c r="H1570" i="1"/>
  <c r="G1570" i="1"/>
  <c r="H1039" i="1"/>
  <c r="G1039" i="1"/>
  <c r="G1043" i="1"/>
  <c r="H1069" i="1"/>
  <c r="G1069" i="1"/>
  <c r="G1073" i="1"/>
  <c r="H1078" i="1"/>
  <c r="G1078" i="1"/>
  <c r="G1082" i="1"/>
  <c r="H1087" i="1"/>
  <c r="G1087" i="1"/>
  <c r="G1091" i="1"/>
  <c r="H1096" i="1"/>
  <c r="G1096" i="1"/>
  <c r="G1100" i="1"/>
  <c r="H1105" i="1"/>
  <c r="G1105" i="1"/>
  <c r="G1109" i="1"/>
  <c r="H1114" i="1"/>
  <c r="G1114" i="1"/>
  <c r="G1118" i="1"/>
  <c r="H1123" i="1"/>
  <c r="G1123" i="1"/>
  <c r="H1219" i="1"/>
  <c r="G1219" i="1"/>
  <c r="H1258" i="1"/>
  <c r="G1258" i="1"/>
  <c r="H1313" i="1"/>
  <c r="G1313" i="1"/>
  <c r="H1326" i="1"/>
  <c r="G1326" i="1"/>
  <c r="H1335" i="1"/>
  <c r="G1335" i="1"/>
  <c r="H1349" i="1"/>
  <c r="G1349" i="1"/>
  <c r="H1362" i="1"/>
  <c r="G1362" i="1"/>
  <c r="H1376" i="1"/>
  <c r="G1376" i="1"/>
  <c r="H1389" i="1"/>
  <c r="G1389" i="1"/>
  <c r="H1403" i="1"/>
  <c r="G1403" i="1"/>
  <c r="G1416" i="1"/>
  <c r="H1416" i="1"/>
  <c r="G1411" i="1"/>
  <c r="H1411" i="1"/>
  <c r="J1439" i="1"/>
  <c r="G1439" i="1"/>
  <c r="I1462" i="1"/>
  <c r="G1498" i="1"/>
  <c r="H1498" i="1"/>
  <c r="G1527" i="1"/>
  <c r="H1527" i="1"/>
  <c r="G1550" i="1"/>
  <c r="H1550" i="1"/>
  <c r="H1265" i="1"/>
  <c r="G1265" i="1"/>
  <c r="H1274" i="1"/>
  <c r="G1274" i="1"/>
  <c r="H1283" i="1"/>
  <c r="G1283" i="1"/>
  <c r="H1292" i="1"/>
  <c r="G1292" i="1"/>
  <c r="H1301" i="1"/>
  <c r="G1301" i="1"/>
  <c r="H1310" i="1"/>
  <c r="G1310" i="1"/>
  <c r="H1319" i="1"/>
  <c r="G1319" i="1"/>
  <c r="H1328" i="1"/>
  <c r="G1328" i="1"/>
  <c r="H1337" i="1"/>
  <c r="G1337" i="1"/>
  <c r="H1346" i="1"/>
  <c r="G1346" i="1"/>
  <c r="H1355" i="1"/>
  <c r="G1355" i="1"/>
  <c r="H1364" i="1"/>
  <c r="G1364" i="1"/>
  <c r="H1373" i="1"/>
  <c r="G1373" i="1"/>
  <c r="H1382" i="1"/>
  <c r="G1382" i="1"/>
  <c r="H1391" i="1"/>
  <c r="G1391" i="1"/>
  <c r="H1400" i="1"/>
  <c r="G1400" i="1"/>
  <c r="H1439" i="1"/>
  <c r="I1448" i="1"/>
  <c r="J1466" i="1"/>
  <c r="H1466" i="1"/>
  <c r="G1466" i="1"/>
  <c r="J1468" i="1"/>
  <c r="H1468" i="1"/>
  <c r="H1481" i="1"/>
  <c r="G1481" i="1"/>
  <c r="G1502" i="1"/>
  <c r="H1502" i="1"/>
  <c r="G1551" i="1"/>
  <c r="H1551" i="1"/>
  <c r="G1559" i="1"/>
  <c r="H1559" i="1"/>
  <c r="G1437" i="1"/>
  <c r="H1437" i="1"/>
  <c r="J1447" i="1"/>
  <c r="H1447" i="1"/>
  <c r="G1447" i="1"/>
  <c r="J1449" i="1"/>
  <c r="H1449" i="1"/>
  <c r="G1482" i="1"/>
  <c r="H1482" i="1"/>
  <c r="G1560" i="1"/>
  <c r="H1560" i="1"/>
  <c r="H1579" i="1"/>
  <c r="G1579" i="1"/>
  <c r="D644" i="4"/>
  <c r="F417" i="4"/>
  <c r="G1224" i="1"/>
  <c r="H1226" i="1"/>
  <c r="G1232" i="1"/>
  <c r="G1237" i="1"/>
  <c r="G1242" i="1"/>
  <c r="H1244" i="1"/>
  <c r="G1250" i="1"/>
  <c r="G1255" i="1"/>
  <c r="G1260" i="1"/>
  <c r="H1262" i="1"/>
  <c r="G1262" i="1"/>
  <c r="G1269" i="1"/>
  <c r="H1271" i="1"/>
  <c r="G1271" i="1"/>
  <c r="G1278" i="1"/>
  <c r="H1280" i="1"/>
  <c r="G1280" i="1"/>
  <c r="G1287" i="1"/>
  <c r="H1289" i="1"/>
  <c r="G1289" i="1"/>
  <c r="G1296" i="1"/>
  <c r="H1298" i="1"/>
  <c r="G1298" i="1"/>
  <c r="G1305" i="1"/>
  <c r="H1307" i="1"/>
  <c r="G1307" i="1"/>
  <c r="G1314" i="1"/>
  <c r="H1316" i="1"/>
  <c r="G1316" i="1"/>
  <c r="G1323" i="1"/>
  <c r="H1325" i="1"/>
  <c r="G1325" i="1"/>
  <c r="G1332" i="1"/>
  <c r="H1334" i="1"/>
  <c r="G1334" i="1"/>
  <c r="G1341" i="1"/>
  <c r="H1343" i="1"/>
  <c r="G1343" i="1"/>
  <c r="G1350" i="1"/>
  <c r="H1352" i="1"/>
  <c r="G1352" i="1"/>
  <c r="G1359" i="1"/>
  <c r="H1361" i="1"/>
  <c r="G1361" i="1"/>
  <c r="G1368" i="1"/>
  <c r="H1370" i="1"/>
  <c r="G1370" i="1"/>
  <c r="G1377" i="1"/>
  <c r="H1379" i="1"/>
  <c r="G1379" i="1"/>
  <c r="G1386" i="1"/>
  <c r="H1388" i="1"/>
  <c r="G1388" i="1"/>
  <c r="G1395" i="1"/>
  <c r="H1397" i="1"/>
  <c r="G1397" i="1"/>
  <c r="G1404" i="1"/>
  <c r="H1406" i="1"/>
  <c r="G1406" i="1"/>
  <c r="G1438" i="1"/>
  <c r="H1438" i="1"/>
  <c r="J1443" i="1"/>
  <c r="H1443" i="1"/>
  <c r="G1443" i="1"/>
  <c r="I1443" i="1" s="1"/>
  <c r="G1454" i="1"/>
  <c r="G1468" i="1"/>
  <c r="I1468" i="1" s="1"/>
  <c r="G1536" i="1"/>
  <c r="H1536" i="1"/>
  <c r="H1568" i="1"/>
  <c r="G1568" i="1"/>
  <c r="E50" i="4"/>
  <c r="D46" i="1" s="1"/>
  <c r="G1229" i="1"/>
  <c r="H1241" i="1"/>
  <c r="G1247" i="1"/>
  <c r="H1259" i="1"/>
  <c r="G1449" i="1"/>
  <c r="I1449" i="1" s="1"/>
  <c r="J1462" i="1"/>
  <c r="H1462" i="1"/>
  <c r="G1487" i="1"/>
  <c r="H1487" i="1"/>
  <c r="G1511" i="1"/>
  <c r="H1511" i="1"/>
  <c r="G1522" i="1"/>
  <c r="H1522" i="1"/>
  <c r="G1530" i="1"/>
  <c r="H1530" i="1"/>
  <c r="H1543" i="1"/>
  <c r="G1543" i="1"/>
  <c r="H1553" i="1"/>
  <c r="G1553" i="1"/>
  <c r="G1414" i="1"/>
  <c r="G1432" i="1"/>
  <c r="J1456" i="1"/>
  <c r="H1456" i="1"/>
  <c r="I1456" i="1" s="1"/>
  <c r="J1459" i="1"/>
  <c r="H1459" i="1"/>
  <c r="I1459" i="1" s="1"/>
  <c r="J1474" i="1"/>
  <c r="H1474" i="1"/>
  <c r="I1474" i="1" s="1"/>
  <c r="I1479" i="1"/>
  <c r="G1510" i="1"/>
  <c r="H1510" i="1"/>
  <c r="G1542" i="1"/>
  <c r="H1542" i="1"/>
  <c r="H1569" i="1"/>
  <c r="G1569" i="1"/>
  <c r="E311" i="4"/>
  <c r="D306" i="1" s="1"/>
  <c r="F312" i="4"/>
  <c r="D421" i="4"/>
  <c r="G193" i="9"/>
  <c r="E193" i="9" s="1"/>
  <c r="B193" i="9" s="1"/>
  <c r="F422" i="4"/>
  <c r="J1455" i="1"/>
  <c r="H1455" i="1"/>
  <c r="J1458" i="1"/>
  <c r="H1458" i="1"/>
  <c r="G1494" i="1"/>
  <c r="H1494" i="1"/>
  <c r="G1534" i="1"/>
  <c r="H1534" i="1"/>
  <c r="G1566" i="1"/>
  <c r="H1566" i="1"/>
  <c r="H1573" i="1"/>
  <c r="G1573" i="1"/>
  <c r="G1418" i="1"/>
  <c r="H1425" i="1"/>
  <c r="G1427" i="1"/>
  <c r="H1434" i="1"/>
  <c r="G1442" i="1"/>
  <c r="I1442" i="1" s="1"/>
  <c r="H1448" i="1"/>
  <c r="H1467" i="1"/>
  <c r="I1467" i="1" s="1"/>
  <c r="G1483" i="1"/>
  <c r="H1491" i="1"/>
  <c r="H1500" i="1"/>
  <c r="G1506" i="1"/>
  <c r="H1506" i="1"/>
  <c r="H1514" i="1"/>
  <c r="H1523" i="1"/>
  <c r="G1546" i="1"/>
  <c r="H1546" i="1"/>
  <c r="G1555" i="1"/>
  <c r="H1563" i="1"/>
  <c r="F502" i="4"/>
  <c r="D484" i="4"/>
  <c r="G1417" i="1"/>
  <c r="H1420" i="1"/>
  <c r="G1426" i="1"/>
  <c r="H1429" i="1"/>
  <c r="J1445" i="1"/>
  <c r="G1446" i="1"/>
  <c r="I1446" i="1" s="1"/>
  <c r="G1452" i="1"/>
  <c r="I1452" i="1" s="1"/>
  <c r="G1455" i="1"/>
  <c r="J1457" i="1"/>
  <c r="H1457" i="1"/>
  <c r="I1457" i="1" s="1"/>
  <c r="G1458" i="1"/>
  <c r="J1460" i="1"/>
  <c r="H1460" i="1"/>
  <c r="G1461" i="1"/>
  <c r="G1465" i="1"/>
  <c r="I1465" i="1" s="1"/>
  <c r="G1470" i="1"/>
  <c r="H1473" i="1"/>
  <c r="I1473" i="1" s="1"/>
  <c r="G1475" i="1"/>
  <c r="G1486" i="1"/>
  <c r="H1486" i="1"/>
  <c r="H1503" i="1"/>
  <c r="H1512" i="1"/>
  <c r="G1518" i="1"/>
  <c r="H1518" i="1"/>
  <c r="H1526" i="1"/>
  <c r="G1529" i="1"/>
  <c r="H1535" i="1"/>
  <c r="G1558" i="1"/>
  <c r="H1558" i="1"/>
  <c r="G1567" i="1"/>
  <c r="H1574" i="1"/>
  <c r="H1577" i="1"/>
  <c r="G1577" i="1"/>
  <c r="F363" i="4"/>
  <c r="J1473" i="1"/>
  <c r="F23" i="4"/>
  <c r="E7" i="4"/>
  <c r="E263" i="4"/>
  <c r="D259" i="1" s="1"/>
  <c r="G259" i="1" s="1"/>
  <c r="D311" i="4"/>
  <c r="D298" i="4" s="1"/>
  <c r="D350" i="4"/>
  <c r="J1471" i="1"/>
  <c r="G1480" i="1"/>
  <c r="E82" i="4"/>
  <c r="D78" i="1" s="1"/>
  <c r="F427" i="4"/>
  <c r="E421" i="4"/>
  <c r="F65" i="4"/>
  <c r="F106" i="4"/>
  <c r="E299" i="4"/>
  <c r="F300" i="4"/>
  <c r="E363" i="4"/>
  <c r="D358" i="1" s="1"/>
  <c r="G358" i="1" s="1"/>
  <c r="D5" i="6"/>
  <c r="F6" i="6"/>
  <c r="F83" i="4"/>
  <c r="F164" i="4"/>
  <c r="F317" i="4"/>
  <c r="F345" i="4"/>
  <c r="F364" i="4"/>
  <c r="F478" i="4"/>
  <c r="D515" i="4"/>
  <c r="F516" i="4"/>
  <c r="E593" i="4"/>
  <c r="D587" i="1" s="1"/>
  <c r="F605" i="4"/>
  <c r="E12" i="5"/>
  <c r="D42" i="8"/>
  <c r="G294" i="9" s="1"/>
  <c r="E294" i="9" s="1"/>
  <c r="D7" i="4"/>
  <c r="F215" i="4"/>
  <c r="E252" i="4"/>
  <c r="D248" i="1" s="1"/>
  <c r="G248" i="1" s="1"/>
  <c r="F356" i="4"/>
  <c r="F397" i="4"/>
  <c r="F418" i="4"/>
  <c r="F455" i="4"/>
  <c r="D459" i="4"/>
  <c r="D529" i="4"/>
  <c r="D593" i="4"/>
  <c r="F594" i="4"/>
  <c r="E152" i="4"/>
  <c r="F159" i="4"/>
  <c r="E224" i="4"/>
  <c r="D220" i="1" s="1"/>
  <c r="G220" i="1" s="1"/>
  <c r="E351" i="4"/>
  <c r="F351" i="4" s="1"/>
  <c r="E643" i="4"/>
  <c r="D637" i="1" s="1"/>
  <c r="E644" i="4"/>
  <c r="D638" i="1" s="1"/>
  <c r="E484" i="4"/>
  <c r="D478" i="1" s="1"/>
  <c r="F8" i="5"/>
  <c r="F69" i="5"/>
  <c r="F118" i="5"/>
  <c r="H286" i="9"/>
  <c r="E87" i="5"/>
  <c r="D1065" i="1" s="1"/>
  <c r="H1065" i="1" s="1"/>
  <c r="D35" i="6"/>
  <c r="F36" i="6"/>
  <c r="F61" i="6"/>
  <c r="E5" i="7"/>
  <c r="E142" i="9"/>
  <c r="B142" i="9" s="1"/>
  <c r="D625" i="4"/>
  <c r="F164" i="5"/>
  <c r="F180" i="5"/>
  <c r="D177" i="5"/>
  <c r="G292" i="9"/>
  <c r="E292" i="9" s="1"/>
  <c r="B292" i="9" s="1"/>
  <c r="F206" i="5"/>
  <c r="E5" i="6"/>
  <c r="F89" i="6"/>
  <c r="G196" i="9"/>
  <c r="E196" i="9" s="1"/>
  <c r="B196" i="9" s="1"/>
  <c r="F416" i="4"/>
  <c r="F603" i="4"/>
  <c r="G287" i="9"/>
  <c r="E287" i="9" s="1"/>
  <c r="B287" i="9" s="1"/>
  <c r="F149" i="5"/>
  <c r="D146" i="5"/>
  <c r="D68" i="5" s="1"/>
  <c r="F13" i="6"/>
  <c r="F39" i="6"/>
  <c r="F75" i="6"/>
  <c r="D129" i="6"/>
  <c r="F130" i="6"/>
  <c r="D5" i="7"/>
  <c r="G286" i="9"/>
  <c r="E286" i="9" s="1"/>
  <c r="B286" i="9" s="1"/>
  <c r="F88" i="5"/>
  <c r="B98" i="9"/>
  <c r="E94" i="9"/>
  <c r="B94" i="9" s="1"/>
  <c r="E291" i="9"/>
  <c r="B291" i="9" s="1"/>
  <c r="F238" i="5"/>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F212" i="9" s="1"/>
  <c r="B212" i="9" s="1"/>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G161" i="9"/>
  <c r="E161" i="9" s="1"/>
  <c r="B161" i="9" s="1"/>
  <c r="I10" i="9"/>
  <c r="B135" i="9"/>
  <c r="G208" i="9"/>
  <c r="E208" i="9" s="1"/>
  <c r="B208" i="9" s="1"/>
  <c r="B223" i="9"/>
  <c r="B235" i="9"/>
  <c r="B247" i="9"/>
  <c r="B259" i="9"/>
  <c r="B271" i="9"/>
  <c r="B288" i="9"/>
  <c r="G205" i="9"/>
  <c r="E205" i="9" s="1"/>
  <c r="B205" i="9" s="1"/>
  <c r="F190" i="5"/>
  <c r="F115" i="6"/>
  <c r="G202" i="9"/>
  <c r="E202" i="9" s="1"/>
  <c r="B202" i="9" s="1"/>
  <c r="B126" i="9"/>
  <c r="G165" i="9"/>
  <c r="E165" i="9" s="1"/>
  <c r="B165" i="9" s="1"/>
  <c r="G199" i="9"/>
  <c r="E199" i="9" s="1"/>
  <c r="B199" i="9" s="1"/>
  <c r="B217" i="9"/>
  <c r="B229" i="9"/>
  <c r="B241" i="9"/>
  <c r="B253" i="9"/>
  <c r="B265" i="9"/>
  <c r="H159" i="1" l="1"/>
  <c r="B191" i="9"/>
  <c r="G645" i="1"/>
  <c r="H645" i="1"/>
  <c r="G637" i="1"/>
  <c r="H411" i="1"/>
  <c r="D151" i="4"/>
  <c r="F196" i="4"/>
  <c r="H206" i="1"/>
  <c r="H192" i="1"/>
  <c r="F163" i="4"/>
  <c r="G159" i="1"/>
  <c r="G124" i="1"/>
  <c r="H124" i="1"/>
  <c r="H121" i="1"/>
  <c r="G121" i="1"/>
  <c r="G120" i="1"/>
  <c r="H120" i="1"/>
  <c r="H58" i="1"/>
  <c r="G58" i="1"/>
  <c r="H243" i="1"/>
  <c r="H220" i="1"/>
  <c r="F224" i="4"/>
  <c r="I22" i="3"/>
  <c r="D1153" i="1"/>
  <c r="E237" i="5"/>
  <c r="E175" i="5" s="1"/>
  <c r="D1152" i="1" s="1"/>
  <c r="I23" i="3"/>
  <c r="D1214" i="1"/>
  <c r="H1223" i="1"/>
  <c r="F258" i="5"/>
  <c r="C1235" i="1"/>
  <c r="F245" i="5"/>
  <c r="C1222" i="1"/>
  <c r="H1023" i="1"/>
  <c r="G1023" i="1"/>
  <c r="G1013" i="1"/>
  <c r="D7" i="5"/>
  <c r="D6" i="5" s="1"/>
  <c r="G991" i="1"/>
  <c r="H1401" i="1"/>
  <c r="G1401" i="1"/>
  <c r="H27" i="3"/>
  <c r="C1408" i="1"/>
  <c r="B294" i="9"/>
  <c r="D407" i="4"/>
  <c r="C293" i="1"/>
  <c r="C1046" i="1"/>
  <c r="H21" i="3"/>
  <c r="D141" i="6"/>
  <c r="F5" i="6"/>
  <c r="H24" i="3"/>
  <c r="C1299" i="1"/>
  <c r="F82" i="4"/>
  <c r="F625" i="4"/>
  <c r="C619" i="1"/>
  <c r="E151" i="4"/>
  <c r="D148" i="1"/>
  <c r="H46" i="1"/>
  <c r="G46" i="1"/>
  <c r="F7" i="4"/>
  <c r="D6" i="4"/>
  <c r="C3" i="1"/>
  <c r="F129" i="6"/>
  <c r="C1423" i="1"/>
  <c r="D528" i="4"/>
  <c r="F529" i="4"/>
  <c r="C523" i="1"/>
  <c r="F263" i="4"/>
  <c r="H20" i="9"/>
  <c r="I1458" i="1"/>
  <c r="I1447" i="1"/>
  <c r="F459" i="4"/>
  <c r="C453" i="1"/>
  <c r="E420" i="4"/>
  <c r="D415" i="1"/>
  <c r="F152" i="4"/>
  <c r="D408" i="4"/>
  <c r="C345" i="1"/>
  <c r="E141" i="6"/>
  <c r="I24" i="3"/>
  <c r="D1299" i="1"/>
  <c r="F644" i="4"/>
  <c r="C638" i="1"/>
  <c r="I1439" i="1"/>
  <c r="H637" i="1"/>
  <c r="H248" i="1"/>
  <c r="E164" i="9"/>
  <c r="B164" i="9" s="1"/>
  <c r="G297" i="9"/>
  <c r="E297" i="9" s="1"/>
  <c r="H29" i="3"/>
  <c r="C1436" i="1"/>
  <c r="F146" i="5"/>
  <c r="C1124" i="1"/>
  <c r="E68" i="5"/>
  <c r="F68" i="5" s="1"/>
  <c r="F593" i="4"/>
  <c r="C587" i="1"/>
  <c r="F299" i="4"/>
  <c r="E298" i="4"/>
  <c r="F298" i="4" s="1"/>
  <c r="D294" i="1"/>
  <c r="D289" i="4"/>
  <c r="H17" i="3"/>
  <c r="C147" i="1"/>
  <c r="E6" i="4"/>
  <c r="D3" i="1"/>
  <c r="I1466" i="1"/>
  <c r="G1065" i="1"/>
  <c r="H358" i="1"/>
  <c r="E7" i="5"/>
  <c r="D990" i="1"/>
  <c r="H78" i="1"/>
  <c r="G78" i="1"/>
  <c r="F35" i="6"/>
  <c r="H25" i="3"/>
  <c r="C1329" i="1"/>
  <c r="F311" i="4"/>
  <c r="C306" i="1"/>
  <c r="F252" i="4"/>
  <c r="E350" i="4"/>
  <c r="D346" i="1"/>
  <c r="I1455" i="1"/>
  <c r="F237" i="5"/>
  <c r="H23" i="3"/>
  <c r="C1214" i="1"/>
  <c r="G289" i="9"/>
  <c r="E289" i="9" s="1"/>
  <c r="B289" i="9" s="1"/>
  <c r="F177" i="5"/>
  <c r="D176" i="5"/>
  <c r="C1154" i="1"/>
  <c r="I29" i="3"/>
  <c r="D1436" i="1"/>
  <c r="F12" i="5"/>
  <c r="F87" i="5"/>
  <c r="K1432" i="9"/>
  <c r="G295" i="9"/>
  <c r="E295" i="9" s="1"/>
  <c r="B295" i="9" s="1"/>
  <c r="C1517" i="1"/>
  <c r="I34" i="3"/>
  <c r="F515" i="4"/>
  <c r="C509" i="1"/>
  <c r="G20" i="9"/>
  <c r="E528" i="4"/>
  <c r="F484" i="4"/>
  <c r="C478" i="1"/>
  <c r="F421" i="4"/>
  <c r="D420" i="4"/>
  <c r="C415" i="1"/>
  <c r="F50" i="4"/>
  <c r="G299" i="9" l="1"/>
  <c r="E299" i="9" s="1"/>
  <c r="B299" i="9" s="1"/>
  <c r="E20" i="9"/>
  <c r="H1235" i="1"/>
  <c r="G1235" i="1"/>
  <c r="H1222" i="1"/>
  <c r="G1222" i="1"/>
  <c r="F7" i="5"/>
  <c r="C985" i="1"/>
  <c r="H985" i="1" s="1"/>
  <c r="H20" i="3"/>
  <c r="H1408" i="1"/>
  <c r="G1408" i="1"/>
  <c r="H1214" i="1"/>
  <c r="G1214" i="1"/>
  <c r="D635" i="4"/>
  <c r="F420" i="4"/>
  <c r="C414" i="1"/>
  <c r="H509" i="1"/>
  <c r="G509" i="1"/>
  <c r="G346" i="1"/>
  <c r="H346" i="1"/>
  <c r="G587" i="1"/>
  <c r="H587" i="1"/>
  <c r="G638" i="1"/>
  <c r="H638" i="1"/>
  <c r="C403" i="1"/>
  <c r="G1423" i="1"/>
  <c r="H1423" i="1"/>
  <c r="G478" i="1"/>
  <c r="H478" i="1"/>
  <c r="D291" i="4"/>
  <c r="D413" i="4"/>
  <c r="C285" i="1"/>
  <c r="I21" i="3"/>
  <c r="D1046" i="1"/>
  <c r="E635" i="4"/>
  <c r="D629" i="1" s="1"/>
  <c r="D414" i="1"/>
  <c r="H148" i="1"/>
  <c r="G148" i="1"/>
  <c r="H1517" i="1"/>
  <c r="G1517" i="1"/>
  <c r="H11" i="3"/>
  <c r="H306" i="1"/>
  <c r="G306" i="1"/>
  <c r="G294" i="1"/>
  <c r="H294" i="1"/>
  <c r="H1124" i="1"/>
  <c r="G1124" i="1"/>
  <c r="H453" i="1"/>
  <c r="G453" i="1"/>
  <c r="G523" i="1"/>
  <c r="H523" i="1"/>
  <c r="G3" i="1"/>
  <c r="H3" i="1"/>
  <c r="E289" i="4"/>
  <c r="E290" i="4" s="1"/>
  <c r="D286" i="1" s="1"/>
  <c r="I17" i="3"/>
  <c r="D147" i="1"/>
  <c r="H147" i="1" s="1"/>
  <c r="E636" i="4"/>
  <c r="D630" i="1" s="1"/>
  <c r="D522" i="1"/>
  <c r="H1154" i="1"/>
  <c r="G1154" i="1"/>
  <c r="H990" i="1"/>
  <c r="G990" i="1"/>
  <c r="I16" i="3"/>
  <c r="E412" i="4"/>
  <c r="D2" i="1"/>
  <c r="E407" i="4"/>
  <c r="D402" i="1" s="1"/>
  <c r="D293" i="1"/>
  <c r="G293" i="1" s="1"/>
  <c r="I28" i="3"/>
  <c r="D1435" i="1"/>
  <c r="D412" i="4"/>
  <c r="H16" i="3"/>
  <c r="F6" i="4"/>
  <c r="D290" i="4"/>
  <c r="C2" i="1"/>
  <c r="H619" i="1"/>
  <c r="G619" i="1"/>
  <c r="F141" i="6"/>
  <c r="H28" i="3"/>
  <c r="C1435" i="1"/>
  <c r="F407" i="4"/>
  <c r="C402" i="1"/>
  <c r="G415" i="1"/>
  <c r="H415" i="1"/>
  <c r="E19" i="9"/>
  <c r="B20" i="9"/>
  <c r="D175" i="5"/>
  <c r="F176" i="5"/>
  <c r="H22" i="3"/>
  <c r="C1153" i="1"/>
  <c r="H1329" i="1"/>
  <c r="G1329" i="1"/>
  <c r="E6" i="5"/>
  <c r="I20" i="3"/>
  <c r="D985" i="1"/>
  <c r="G147" i="1"/>
  <c r="H1436" i="1"/>
  <c r="G1436" i="1"/>
  <c r="C984" i="1"/>
  <c r="D636" i="4"/>
  <c r="F528" i="4"/>
  <c r="C522" i="1"/>
  <c r="E408" i="4"/>
  <c r="D403" i="1" s="1"/>
  <c r="D345" i="1"/>
  <c r="H345" i="1" s="1"/>
  <c r="F151" i="4"/>
  <c r="B297" i="9"/>
  <c r="E296" i="9"/>
  <c r="I10" i="3" s="1"/>
  <c r="F350" i="4"/>
  <c r="H1299" i="1"/>
  <c r="G1299" i="1"/>
  <c r="H1046" i="1"/>
  <c r="G1046" i="1"/>
  <c r="E293" i="9"/>
  <c r="E298" i="9" l="1"/>
  <c r="F289" i="4"/>
  <c r="G985" i="1"/>
  <c r="H9" i="3"/>
  <c r="K3" i="9" s="1"/>
  <c r="F175" i="5"/>
  <c r="C1152" i="1"/>
  <c r="F408" i="4"/>
  <c r="G276" i="9"/>
  <c r="H1153" i="1"/>
  <c r="G1153" i="1"/>
  <c r="H276" i="9"/>
  <c r="D984" i="1"/>
  <c r="G984" i="1" s="1"/>
  <c r="H2" i="1"/>
  <c r="G2" i="1"/>
  <c r="D640" i="4"/>
  <c r="D415" i="4"/>
  <c r="C408" i="1"/>
  <c r="F6" i="5"/>
  <c r="G1435" i="1"/>
  <c r="H1435" i="1"/>
  <c r="F290" i="4"/>
  <c r="C286" i="1"/>
  <c r="H293" i="1"/>
  <c r="G403" i="1"/>
  <c r="H403" i="1"/>
  <c r="F635" i="4"/>
  <c r="C629" i="1"/>
  <c r="N3" i="9"/>
  <c r="I11" i="3"/>
  <c r="H522" i="1"/>
  <c r="G522" i="1"/>
  <c r="G345" i="1"/>
  <c r="D639" i="4"/>
  <c r="F412" i="4"/>
  <c r="D414" i="4"/>
  <c r="C407" i="1"/>
  <c r="E639" i="4"/>
  <c r="D407" i="1"/>
  <c r="G282" i="9"/>
  <c r="E282" i="9" s="1"/>
  <c r="B282" i="9" s="1"/>
  <c r="F291" i="4"/>
  <c r="C287" i="1"/>
  <c r="F636" i="4"/>
  <c r="C630" i="1"/>
  <c r="H402" i="1"/>
  <c r="G402" i="1"/>
  <c r="E413" i="4"/>
  <c r="F413" i="4" s="1"/>
  <c r="E291" i="4"/>
  <c r="D287" i="1" s="1"/>
  <c r="D285" i="1"/>
  <c r="G285" i="1" s="1"/>
  <c r="H414" i="1"/>
  <c r="G414" i="1"/>
  <c r="H285" i="1" l="1"/>
  <c r="E414" i="4"/>
  <c r="D409" i="1" s="1"/>
  <c r="H8" i="3"/>
  <c r="M3" i="9" s="1"/>
  <c r="E276" i="9"/>
  <c r="E275" i="9" s="1"/>
  <c r="I9" i="3"/>
  <c r="H407" i="1"/>
  <c r="G407" i="1"/>
  <c r="C409" i="1"/>
  <c r="G287" i="1"/>
  <c r="H287" i="1"/>
  <c r="D642" i="4"/>
  <c r="C634" i="1"/>
  <c r="H984" i="1"/>
  <c r="G630" i="1"/>
  <c r="H630" i="1"/>
  <c r="H286" i="1"/>
  <c r="G286" i="1"/>
  <c r="D641" i="4"/>
  <c r="F639" i="4"/>
  <c r="C633" i="1"/>
  <c r="H629" i="1"/>
  <c r="G629" i="1"/>
  <c r="C410" i="1"/>
  <c r="E640" i="4"/>
  <c r="F640" i="4" s="1"/>
  <c r="E415" i="4"/>
  <c r="D410" i="1" s="1"/>
  <c r="D408" i="1"/>
  <c r="G408" i="1" s="1"/>
  <c r="D633" i="1"/>
  <c r="G1152" i="1"/>
  <c r="H1152" i="1"/>
  <c r="F415" i="4" l="1"/>
  <c r="F414" i="4"/>
  <c r="H408" i="1"/>
  <c r="I8" i="3"/>
  <c r="B276" i="9"/>
  <c r="F642" i="4"/>
  <c r="D646" i="4"/>
  <c r="C636" i="1"/>
  <c r="G410" i="1"/>
  <c r="H410" i="1"/>
  <c r="D645" i="4"/>
  <c r="C635" i="1"/>
  <c r="E641" i="4"/>
  <c r="F641" i="4" s="1"/>
  <c r="G409" i="1"/>
  <c r="H409" i="1"/>
  <c r="G633" i="1"/>
  <c r="H633" i="1"/>
  <c r="E642" i="4"/>
  <c r="D634" i="1"/>
  <c r="H634" i="1" s="1"/>
  <c r="G634" i="1" l="1"/>
  <c r="H18" i="3"/>
  <c r="C639" i="1"/>
  <c r="E646" i="4"/>
  <c r="D636" i="1"/>
  <c r="H636" i="1" s="1"/>
  <c r="E645" i="4"/>
  <c r="D635" i="1"/>
  <c r="H635" i="1" s="1"/>
  <c r="F646" i="4"/>
  <c r="H19" i="3"/>
  <c r="C640" i="1"/>
  <c r="G635" i="1" l="1"/>
  <c r="G636" i="1"/>
  <c r="I18" i="3"/>
  <c r="D639" i="1"/>
  <c r="G639" i="1" s="1"/>
  <c r="F645" i="4"/>
  <c r="I19" i="3"/>
  <c r="D640" i="1"/>
  <c r="H640" i="1" s="1"/>
  <c r="H7" i="3"/>
  <c r="G640" i="1" l="1"/>
  <c r="H639" i="1"/>
  <c r="J3" i="9"/>
  <c r="I7" i="3"/>
  <c r="M272" i="9" l="1"/>
  <c r="L272" i="9"/>
  <c r="H18" i="9"/>
  <c r="G18" i="9"/>
  <c r="G15" i="9"/>
  <c r="K7" i="9"/>
  <c r="J12" i="9"/>
  <c r="I5" i="9"/>
  <c r="M16" i="9"/>
  <c r="L15" i="9"/>
  <c r="J7" i="9"/>
  <c r="K11" i="9"/>
  <c r="K10" i="9"/>
  <c r="J6" i="9"/>
  <c r="I11" i="9"/>
  <c r="I17" i="9"/>
  <c r="G17" i="9"/>
  <c r="K8" i="9"/>
  <c r="J11" i="9"/>
  <c r="I9" i="9"/>
  <c r="I8" i="9"/>
  <c r="K9" i="9"/>
  <c r="J5" i="9"/>
  <c r="L16" i="9"/>
  <c r="G16" i="9"/>
  <c r="J10" i="9"/>
  <c r="J17" i="9"/>
  <c r="H16" i="9"/>
  <c r="K13" i="9"/>
  <c r="I6" i="9"/>
  <c r="K6" i="9"/>
  <c r="I7" i="9"/>
  <c r="K5" i="9"/>
  <c r="J8" i="9"/>
  <c r="I12" i="9"/>
  <c r="K12" i="9"/>
  <c r="J9" i="9"/>
  <c r="I13" i="9"/>
  <c r="M15" i="9"/>
  <c r="H15" i="9"/>
  <c r="J13" i="9"/>
  <c r="H17" i="9"/>
  <c r="F272" i="9" l="1"/>
  <c r="B272" i="9" s="1"/>
  <c r="E17" i="9"/>
  <c r="B17" i="9" s="1"/>
  <c r="E15" i="9"/>
  <c r="F16" i="9"/>
  <c r="F15" i="9"/>
  <c r="E16" i="9"/>
  <c r="E18" i="9"/>
  <c r="B18" i="9" s="1"/>
  <c r="E10" i="9"/>
  <c r="B10" i="9" s="1"/>
  <c r="E13" i="9"/>
  <c r="B13" i="9" s="1"/>
  <c r="E9" i="9"/>
  <c r="B9" i="9" s="1"/>
  <c r="E7" i="9"/>
  <c r="B7" i="9" s="1"/>
  <c r="E12" i="9"/>
  <c r="B12" i="9" s="1"/>
  <c r="E6" i="9"/>
  <c r="B6" i="9" s="1"/>
  <c r="E8" i="9"/>
  <c r="B8" i="9" s="1"/>
  <c r="E11" i="9"/>
  <c r="B11" i="9" s="1"/>
  <c r="E5" i="9"/>
  <c r="F19" i="9" l="1"/>
  <c r="B15" i="9"/>
  <c r="B16" i="9"/>
  <c r="F14" i="9"/>
  <c r="E14"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<sst xmlns="http://schemas.openxmlformats.org/spreadsheetml/2006/main" count="4313" uniqueCount="3393">
  <si>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</si>
  <si>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</si>
  <si>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</si>
  <si>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</si>
  <si>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</si>
  <si>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</si>
  <si>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</si>
  <si>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</si>
  <si>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</si>
  <si>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</si>
  <si>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</si>
  <si>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</si>
  <si>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</si>
  <si>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</si>
  <si>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</si>
  <si>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</si>
  <si>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</si>
  <si>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</si>
  <si>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</si>
  <si>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</si>
  <si>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</si>
  <si>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</si>
  <si>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</si>
  <si>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</si>
  <si>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</si>
  <si>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</si>
  <si>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</si>
  <si>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</si>
  <si>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</si>
  <si>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</si>
  <si>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</si>
  <si>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ISTARSKA  ŽUPANIJA</t>
  </si>
  <si>
    <t>BILANCA</t>
  </si>
  <si>
    <t>RAS funkcijski</t>
  </si>
  <si>
    <t>Razina:</t>
  </si>
  <si>
    <t>23</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</si>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</sst>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1505630677</v>
      </c>
      <c r="D2" s="6">
        <f>'PR-RAS'!E6</f>
        <v>1679157043.95</v>
      </c>
      <c r="E2" s="6">
        <v>0</v>
      </c>
      <c r="F2" s="6">
        <v>0</v>
      </c>
      <c r="G2" s="7">
        <f t="shared" ref="G2:G264" si="0">(B2/1000)*(C2*1+D2*2)</f>
        <v>4863944.7648999998</v>
      </c>
      <c r="H2" s="7">
        <f t="shared" ref="H2:H264" si="1">ABS(C2-ROUND(C2,0))+ABS(D2-ROUND(D2,0))</f>
        <v>4.999995231628418E-2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153218450</v>
      </c>
      <c r="D3" s="1">
        <f>'PR-RAS'!E7</f>
        <v>203713330.32999998</v>
      </c>
      <c r="E3" s="1">
        <v>0</v>
      </c>
      <c r="F3" s="1">
        <v>0</v>
      </c>
      <c r="G3" s="2">
        <f t="shared" si="0"/>
        <v>1121290.22132</v>
      </c>
      <c r="H3" s="2">
        <f t="shared" si="1"/>
        <v>0.32999998331069946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134399661</v>
      </c>
      <c r="D4" s="1">
        <f>'PR-RAS'!E8</f>
        <v>182859486.50999999</v>
      </c>
      <c r="E4" s="1">
        <v>0</v>
      </c>
      <c r="F4" s="1">
        <v>0</v>
      </c>
      <c r="G4" s="2">
        <f t="shared" si="0"/>
        <v>1500355.90206</v>
      </c>
      <c r="H4" s="2">
        <f t="shared" si="1"/>
        <v>0.49000000953674316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111051802</v>
      </c>
      <c r="D5" s="1">
        <f>'PR-RAS'!E9</f>
        <v>143079004.40000001</v>
      </c>
      <c r="E5" s="1">
        <v>0</v>
      </c>
      <c r="F5" s="1">
        <v>0</v>
      </c>
      <c r="G5" s="2">
        <f t="shared" si="0"/>
        <v>1588839.2432000001</v>
      </c>
      <c r="H5" s="2">
        <f t="shared" si="1"/>
        <v>0.40000000596046448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13979550</v>
      </c>
      <c r="D6" s="1">
        <f>'PR-RAS'!E10</f>
        <v>18011099.670000002</v>
      </c>
      <c r="E6" s="1">
        <v>0</v>
      </c>
      <c r="F6" s="1">
        <v>0</v>
      </c>
      <c r="G6" s="2">
        <f t="shared" si="0"/>
        <v>250008.74670000002</v>
      </c>
      <c r="H6" s="2">
        <f t="shared" si="1"/>
        <v>0.32999999821186066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12067853</v>
      </c>
      <c r="D7" s="1">
        <f>'PR-RAS'!E11</f>
        <v>13639900.99</v>
      </c>
      <c r="E7" s="1">
        <v>0</v>
      </c>
      <c r="F7" s="1">
        <v>0</v>
      </c>
      <c r="G7" s="2">
        <f t="shared" si="0"/>
        <v>236085.92988000004</v>
      </c>
      <c r="H7" s="2">
        <f t="shared" si="1"/>
        <v>9.9999997764825821E-3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12943701</v>
      </c>
      <c r="D8" s="1">
        <f>'PR-RAS'!E12</f>
        <v>18272410.82</v>
      </c>
      <c r="E8" s="1">
        <v>0</v>
      </c>
      <c r="F8" s="1">
        <v>0</v>
      </c>
      <c r="G8" s="2">
        <f t="shared" si="0"/>
        <v>346419.65847999998</v>
      </c>
      <c r="H8" s="2">
        <f t="shared" si="1"/>
        <v>0.17999999970197678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4951857</v>
      </c>
      <c r="D9" s="1">
        <f>'PR-RAS'!E13</f>
        <v>8195652.1600000001</v>
      </c>
      <c r="E9" s="1">
        <v>0</v>
      </c>
      <c r="F9" s="1">
        <v>0</v>
      </c>
      <c r="G9" s="2">
        <f t="shared" si="0"/>
        <v>170745.29055999999</v>
      </c>
      <c r="H9" s="2">
        <f t="shared" si="1"/>
        <v>0.16000000014901161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110194</v>
      </c>
      <c r="D10" s="1">
        <f>'PR-RAS'!E14</f>
        <v>695397.49</v>
      </c>
      <c r="E10" s="1">
        <v>0</v>
      </c>
      <c r="F10" s="1">
        <v>0</v>
      </c>
      <c r="G10" s="2">
        <f t="shared" si="0"/>
        <v>13508.900819999999</v>
      </c>
      <c r="H10" s="2">
        <f t="shared" si="1"/>
        <v>0.48999999999068677</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20705296</v>
      </c>
      <c r="D11" s="1">
        <f>'PR-RAS'!E15</f>
        <v>19033979.02</v>
      </c>
      <c r="E11" s="1">
        <v>0</v>
      </c>
      <c r="F11" s="1">
        <v>0</v>
      </c>
      <c r="G11" s="2">
        <f t="shared" si="0"/>
        <v>587732.54040000006</v>
      </c>
      <c r="H11" s="2">
        <f t="shared" si="1"/>
        <v>1.9999999552965164E-2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1116115</v>
      </c>
      <c r="D19" s="1">
        <f>'PR-RAS'!E23</f>
        <v>1752052.1</v>
      </c>
      <c r="E19" s="1">
        <v>0</v>
      </c>
      <c r="F19" s="1">
        <v>0</v>
      </c>
      <c r="G19" s="2">
        <f t="shared" si="0"/>
        <v>83163.945599999992</v>
      </c>
      <c r="H19" s="2">
        <f t="shared" si="1"/>
        <v>0.10000000009313226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1116115</v>
      </c>
      <c r="D21" s="1">
        <f>'PR-RAS'!E25</f>
        <v>1752052.1</v>
      </c>
      <c r="E21" s="1">
        <v>0</v>
      </c>
      <c r="F21" s="1">
        <v>0</v>
      </c>
      <c r="G21" s="2">
        <f t="shared" si="0"/>
        <v>92404.384000000005</v>
      </c>
      <c r="H21" s="2">
        <f t="shared" si="1"/>
        <v>0.10000000009313226</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17702674</v>
      </c>
      <c r="D25" s="1">
        <f>'PR-RAS'!E29</f>
        <v>19101791.719999999</v>
      </c>
      <c r="E25" s="1">
        <v>0</v>
      </c>
      <c r="F25" s="1">
        <v>0</v>
      </c>
      <c r="G25" s="2">
        <f t="shared" si="0"/>
        <v>1341750.1785599999</v>
      </c>
      <c r="H25" s="2">
        <f t="shared" si="1"/>
        <v>0.2800000011920929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17624674</v>
      </c>
      <c r="D29" s="1">
        <f>'PR-RAS'!E33</f>
        <v>18955091.719999999</v>
      </c>
      <c r="E29" s="1">
        <v>0</v>
      </c>
      <c r="F29" s="1">
        <v>0</v>
      </c>
      <c r="G29" s="2">
        <f t="shared" si="0"/>
        <v>1554976.00832</v>
      </c>
      <c r="H29" s="2">
        <f t="shared" si="1"/>
        <v>0.2800000011920929</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78000</v>
      </c>
      <c r="D31" s="1">
        <f>'PR-RAS'!E35</f>
        <v>146700</v>
      </c>
      <c r="E31" s="1">
        <v>0</v>
      </c>
      <c r="F31" s="1">
        <v>0</v>
      </c>
      <c r="G31" s="2">
        <f t="shared" si="0"/>
        <v>11142</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573739468</v>
      </c>
      <c r="D46" s="1">
        <f>'PR-RAS'!E50</f>
        <v>627100490.90999997</v>
      </c>
      <c r="E46" s="1">
        <v>0</v>
      </c>
      <c r="F46" s="1">
        <v>0</v>
      </c>
      <c r="G46" s="2">
        <f t="shared" si="0"/>
        <v>82257320.241899997</v>
      </c>
      <c r="H46" s="2">
        <f t="shared" si="1"/>
        <v>9.0000033378601074E-2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9375421</v>
      </c>
      <c r="D50" s="1">
        <f>'PR-RAS'!E54</f>
        <v>4901312.0399999991</v>
      </c>
      <c r="E50" s="1">
        <v>0</v>
      </c>
      <c r="F50" s="1">
        <v>0</v>
      </c>
      <c r="G50" s="2">
        <f t="shared" si="0"/>
        <v>939724.20892</v>
      </c>
      <c r="H50" s="2">
        <f t="shared" si="1"/>
        <v>3.9999999105930328E-2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506652</v>
      </c>
      <c r="D51" s="1">
        <f>'PR-RAS'!E55</f>
        <v>439389.52</v>
      </c>
      <c r="E51" s="1">
        <v>0</v>
      </c>
      <c r="F51" s="1">
        <v>0</v>
      </c>
      <c r="G51" s="2">
        <f t="shared" si="0"/>
        <v>69271.552000000011</v>
      </c>
      <c r="H51" s="2">
        <f t="shared" si="1"/>
        <v>0.47999999998137355</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8865770</v>
      </c>
      <c r="D53" s="1">
        <f>'PR-RAS'!E57</f>
        <v>4461922.5199999996</v>
      </c>
      <c r="E53" s="1">
        <v>0</v>
      </c>
      <c r="F53" s="1">
        <v>0</v>
      </c>
      <c r="G53" s="2">
        <f t="shared" si="0"/>
        <v>925059.98207999987</v>
      </c>
      <c r="H53" s="2">
        <f t="shared" si="1"/>
        <v>0.48000000044703484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2999</v>
      </c>
      <c r="D54" s="1">
        <f>'PR-RAS'!E58</f>
        <v>0</v>
      </c>
      <c r="E54" s="1">
        <v>0</v>
      </c>
      <c r="F54" s="1">
        <v>0</v>
      </c>
      <c r="G54" s="2">
        <f t="shared" si="0"/>
        <v>158.947</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46500772</v>
      </c>
      <c r="D55" s="1">
        <f>'PR-RAS'!E59</f>
        <v>53031194.549999997</v>
      </c>
      <c r="E55" s="1">
        <v>0</v>
      </c>
      <c r="F55" s="1">
        <v>0</v>
      </c>
      <c r="G55" s="2">
        <f t="shared" si="0"/>
        <v>8238410.6993999993</v>
      </c>
      <c r="H55" s="2">
        <f t="shared" si="1"/>
        <v>0.45000000298023224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46456562</v>
      </c>
      <c r="D56" s="1">
        <f>'PR-RAS'!E60</f>
        <v>50943573.899999999</v>
      </c>
      <c r="E56" s="1">
        <v>0</v>
      </c>
      <c r="F56" s="1">
        <v>0</v>
      </c>
      <c r="G56" s="2">
        <f t="shared" si="0"/>
        <v>8158904.0390000008</v>
      </c>
      <c r="H56" s="2">
        <f t="shared" si="1"/>
        <v>0.10000000149011612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44210</v>
      </c>
      <c r="D57" s="1">
        <f>'PR-RAS'!E61</f>
        <v>2087620.65</v>
      </c>
      <c r="E57" s="1">
        <v>0</v>
      </c>
      <c r="F57" s="1">
        <v>0</v>
      </c>
      <c r="G57" s="2">
        <f t="shared" si="0"/>
        <v>236289.27280000001</v>
      </c>
      <c r="H57" s="2">
        <f t="shared" si="1"/>
        <v>0.35000000009313226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8515936</v>
      </c>
      <c r="D58" s="1">
        <f>'PR-RAS'!E62</f>
        <v>13005200.76</v>
      </c>
      <c r="E58" s="1">
        <v>0</v>
      </c>
      <c r="F58" s="1">
        <v>0</v>
      </c>
      <c r="G58" s="2">
        <f t="shared" si="0"/>
        <v>1968001.2386399999</v>
      </c>
      <c r="H58" s="2">
        <f t="shared" si="1"/>
        <v>0.24000000022351742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8509936</v>
      </c>
      <c r="D59" s="1">
        <f>'PR-RAS'!E63</f>
        <v>12259805.93</v>
      </c>
      <c r="E59" s="1">
        <v>0</v>
      </c>
      <c r="F59" s="1">
        <v>0</v>
      </c>
      <c r="G59" s="2">
        <f t="shared" si="0"/>
        <v>1915713.7758800001</v>
      </c>
      <c r="H59" s="2">
        <f t="shared" si="1"/>
        <v>7.0000000298023224E-2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6000</v>
      </c>
      <c r="D60" s="1">
        <f>'PR-RAS'!E64</f>
        <v>745394.83</v>
      </c>
      <c r="E60" s="1">
        <v>0</v>
      </c>
      <c r="F60" s="1">
        <v>0</v>
      </c>
      <c r="G60" s="2">
        <f t="shared" si="0"/>
        <v>88310.589939999991</v>
      </c>
      <c r="H60" s="2">
        <f t="shared" si="1"/>
        <v>0.17000000004190952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64773486</v>
      </c>
      <c r="D61" s="1">
        <f>'PR-RAS'!E65</f>
        <v>56719372.550000004</v>
      </c>
      <c r="E61" s="1">
        <v>0</v>
      </c>
      <c r="F61" s="1">
        <v>0</v>
      </c>
      <c r="G61" s="2">
        <f t="shared" si="0"/>
        <v>10692733.866</v>
      </c>
      <c r="H61" s="2">
        <f t="shared" si="1"/>
        <v>0.44999999552965164</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61463086</v>
      </c>
      <c r="D62" s="1">
        <f>'PR-RAS'!E66</f>
        <v>52846442.490000002</v>
      </c>
      <c r="E62" s="1">
        <v>0</v>
      </c>
      <c r="F62" s="1">
        <v>0</v>
      </c>
      <c r="G62" s="2">
        <f t="shared" si="0"/>
        <v>10196514.229780002</v>
      </c>
      <c r="H62" s="2">
        <f t="shared" si="1"/>
        <v>0.49000000208616257</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3310400</v>
      </c>
      <c r="D63" s="1">
        <f>'PR-RAS'!E67</f>
        <v>3872930.06</v>
      </c>
      <c r="E63" s="1">
        <v>0</v>
      </c>
      <c r="F63" s="1">
        <v>0</v>
      </c>
      <c r="G63" s="2">
        <f t="shared" si="0"/>
        <v>685488.12744000007</v>
      </c>
      <c r="H63" s="2">
        <f t="shared" si="1"/>
        <v>6.0000000055879354E-2</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403686202</v>
      </c>
      <c r="D64" s="1">
        <f>'PR-RAS'!E68</f>
        <v>453757056.09000003</v>
      </c>
      <c r="E64" s="1">
        <v>0</v>
      </c>
      <c r="F64" s="1">
        <v>0</v>
      </c>
      <c r="G64" s="2">
        <f t="shared" si="0"/>
        <v>82605619.793339998</v>
      </c>
      <c r="H64" s="2">
        <f t="shared" si="1"/>
        <v>9.0000033378601074E-2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401496938</v>
      </c>
      <c r="D65" s="1">
        <f>'PR-RAS'!E69</f>
        <v>450784529.24000001</v>
      </c>
      <c r="E65" s="1">
        <v>0</v>
      </c>
      <c r="F65" s="1">
        <v>0</v>
      </c>
      <c r="G65" s="2">
        <f t="shared" si="0"/>
        <v>83396223.774719998</v>
      </c>
      <c r="H65" s="2">
        <f t="shared" si="1"/>
        <v>0.24000000953674316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2189264</v>
      </c>
      <c r="D66" s="1">
        <f>'PR-RAS'!E70</f>
        <v>2972526.85</v>
      </c>
      <c r="E66" s="1">
        <v>0</v>
      </c>
      <c r="F66" s="1">
        <v>0</v>
      </c>
      <c r="G66" s="2">
        <f t="shared" si="0"/>
        <v>528730.65049999999</v>
      </c>
      <c r="H66" s="2">
        <f t="shared" si="1"/>
        <v>0.14999999990686774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40887651</v>
      </c>
      <c r="D70" s="1">
        <f>'PR-RAS'!E74</f>
        <v>45686354.920000002</v>
      </c>
      <c r="E70" s="1">
        <v>0</v>
      </c>
      <c r="F70" s="1">
        <v>0</v>
      </c>
      <c r="G70" s="2">
        <f t="shared" si="0"/>
        <v>9125964.8979600016</v>
      </c>
      <c r="H70" s="2">
        <f t="shared" si="1"/>
        <v>7.9999998211860657E-2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39256386</v>
      </c>
      <c r="D71" s="1">
        <f>'PR-RAS'!E75</f>
        <v>36030802.210000001</v>
      </c>
      <c r="E71" s="1">
        <v>0</v>
      </c>
      <c r="F71" s="1">
        <v>0</v>
      </c>
      <c r="G71" s="2">
        <f t="shared" si="0"/>
        <v>7792259.3294000011</v>
      </c>
      <c r="H71" s="2">
        <f t="shared" si="1"/>
        <v>0.21000000089406967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1631265</v>
      </c>
      <c r="D72" s="1">
        <f>'PR-RAS'!E76</f>
        <v>9655552.7100000009</v>
      </c>
      <c r="E72" s="1">
        <v>0</v>
      </c>
      <c r="F72" s="1">
        <v>0</v>
      </c>
      <c r="G72" s="2">
        <f t="shared" si="0"/>
        <v>1486908.2998200001</v>
      </c>
      <c r="H72" s="2">
        <f t="shared" si="1"/>
        <v>0.28999999910593033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16964841</v>
      </c>
      <c r="D78" s="1">
        <f>'PR-RAS'!E82</f>
        <v>17779924.689999998</v>
      </c>
      <c r="E78" s="1">
        <v>0</v>
      </c>
      <c r="F78" s="1">
        <v>0</v>
      </c>
      <c r="G78" s="2">
        <f t="shared" si="0"/>
        <v>4044401.1592599996</v>
      </c>
      <c r="H78" s="2">
        <f t="shared" si="1"/>
        <v>0.31000000238418579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2157695</v>
      </c>
      <c r="D79" s="1">
        <f>'PR-RAS'!E83</f>
        <v>1980766.7899999998</v>
      </c>
      <c r="E79" s="1">
        <v>0</v>
      </c>
      <c r="F79" s="1">
        <v>0</v>
      </c>
      <c r="G79" s="2">
        <f t="shared" si="0"/>
        <v>477299.82923999999</v>
      </c>
      <c r="H79" s="2">
        <f t="shared" si="1"/>
        <v>0.21000000019557774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0.25</v>
      </c>
      <c r="E80" s="1">
        <v>0</v>
      </c>
      <c r="F80" s="1">
        <v>0</v>
      </c>
      <c r="G80" s="2">
        <f t="shared" si="0"/>
        <v>3.95E-2</v>
      </c>
      <c r="H80" s="2">
        <f t="shared" si="1"/>
        <v>0.25</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89777</v>
      </c>
      <c r="D81" s="1">
        <f>'PR-RAS'!E85</f>
        <v>88109.37</v>
      </c>
      <c r="E81" s="1">
        <v>0</v>
      </c>
      <c r="F81" s="1">
        <v>0</v>
      </c>
      <c r="G81" s="2">
        <f t="shared" si="0"/>
        <v>21279.659199999998</v>
      </c>
      <c r="H81" s="2">
        <f t="shared" si="1"/>
        <v>0.36999999999534339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656557</v>
      </c>
      <c r="D82" s="1">
        <f>'PR-RAS'!E86</f>
        <v>500437.22</v>
      </c>
      <c r="E82" s="1">
        <v>0</v>
      </c>
      <c r="F82" s="1">
        <v>0</v>
      </c>
      <c r="G82" s="2">
        <f t="shared" si="0"/>
        <v>134251.94664000001</v>
      </c>
      <c r="H82" s="2">
        <f t="shared" si="1"/>
        <v>0.21999999997206032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444707</v>
      </c>
      <c r="D83" s="1">
        <f>'PR-RAS'!E87</f>
        <v>327970.24</v>
      </c>
      <c r="E83" s="1">
        <v>0</v>
      </c>
      <c r="F83" s="1">
        <v>0</v>
      </c>
      <c r="G83" s="2">
        <f t="shared" si="0"/>
        <v>90253.093359999999</v>
      </c>
      <c r="H83" s="2">
        <f t="shared" si="1"/>
        <v>0.23999999999068677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71530</v>
      </c>
      <c r="D84" s="1">
        <f>'PR-RAS'!E88</f>
        <v>161576.03</v>
      </c>
      <c r="E84" s="1">
        <v>0</v>
      </c>
      <c r="F84" s="1">
        <v>0</v>
      </c>
      <c r="G84" s="2">
        <f t="shared" si="0"/>
        <v>32758.610980000001</v>
      </c>
      <c r="H84" s="2">
        <f t="shared" si="1"/>
        <v>2.9999999998835847E-2</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885456</v>
      </c>
      <c r="D85" s="1">
        <f>'PR-RAS'!E89</f>
        <v>900900</v>
      </c>
      <c r="E85" s="1">
        <v>0</v>
      </c>
      <c r="F85" s="1">
        <v>0</v>
      </c>
      <c r="G85" s="2">
        <f t="shared" si="0"/>
        <v>225729.50400000002</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9668</v>
      </c>
      <c r="D86" s="1">
        <f>'PR-RAS'!E90</f>
        <v>1773.68</v>
      </c>
      <c r="E86" s="1">
        <v>0</v>
      </c>
      <c r="F86" s="1">
        <v>0</v>
      </c>
      <c r="G86" s="2">
        <f t="shared" si="0"/>
        <v>1123.3056000000001</v>
      </c>
      <c r="H86" s="2">
        <f t="shared" si="1"/>
        <v>0.31999999999993634</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12992551</v>
      </c>
      <c r="D87" s="1">
        <f>'PR-RAS'!E91</f>
        <v>13723774.4</v>
      </c>
      <c r="E87" s="1">
        <v>0</v>
      </c>
      <c r="F87" s="1">
        <v>0</v>
      </c>
      <c r="G87" s="2">
        <f t="shared" si="0"/>
        <v>3477848.5827999995</v>
      </c>
      <c r="H87" s="2">
        <f t="shared" si="1"/>
        <v>0.40000000037252903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10129920</v>
      </c>
      <c r="D88" s="1">
        <f>'PR-RAS'!E92</f>
        <v>10479899.24</v>
      </c>
      <c r="E88" s="1">
        <v>0</v>
      </c>
      <c r="F88" s="1">
        <v>0</v>
      </c>
      <c r="G88" s="2">
        <f t="shared" si="0"/>
        <v>2704805.5077599999</v>
      </c>
      <c r="H88" s="2">
        <f t="shared" si="1"/>
        <v>0.24000000022351742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645095</v>
      </c>
      <c r="D89" s="1">
        <f>'PR-RAS'!E93</f>
        <v>651143.6</v>
      </c>
      <c r="E89" s="1">
        <v>0</v>
      </c>
      <c r="F89" s="1">
        <v>0</v>
      </c>
      <c r="G89" s="2">
        <f t="shared" si="0"/>
        <v>171369.63359999997</v>
      </c>
      <c r="H89" s="2">
        <f t="shared" si="1"/>
        <v>0.40000000002328306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1151953</v>
      </c>
      <c r="D90" s="1">
        <f>'PR-RAS'!E94</f>
        <v>1898530.16</v>
      </c>
      <c r="E90" s="1">
        <v>0</v>
      </c>
      <c r="F90" s="1">
        <v>0</v>
      </c>
      <c r="G90" s="2">
        <f t="shared" si="0"/>
        <v>440462.18547999999</v>
      </c>
      <c r="H90" s="2">
        <f t="shared" si="1"/>
        <v>0.15999999991618097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6151.5</v>
      </c>
      <c r="E92" s="1">
        <v>0</v>
      </c>
      <c r="F92" s="1">
        <v>0</v>
      </c>
      <c r="G92" s="2">
        <f t="shared" si="0"/>
        <v>1119.5729999999999</v>
      </c>
      <c r="H92" s="2">
        <f t="shared" si="1"/>
        <v>0.5</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1065583</v>
      </c>
      <c r="D93" s="1">
        <f>'PR-RAS'!E97</f>
        <v>688049.9</v>
      </c>
      <c r="E93" s="1">
        <v>0</v>
      </c>
      <c r="F93" s="1">
        <v>0</v>
      </c>
      <c r="G93" s="2">
        <f t="shared" si="0"/>
        <v>224634.81759999998</v>
      </c>
      <c r="H93" s="2">
        <f t="shared" si="1"/>
        <v>9.9999999976716936E-2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1814595</v>
      </c>
      <c r="D94" s="1">
        <f>'PR-RAS'!E98</f>
        <v>2075383.5</v>
      </c>
      <c r="E94" s="1">
        <v>0</v>
      </c>
      <c r="F94" s="1">
        <v>0</v>
      </c>
      <c r="G94" s="2">
        <f t="shared" si="0"/>
        <v>554778.66599999997</v>
      </c>
      <c r="H94" s="2">
        <f t="shared" si="1"/>
        <v>0.5</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4685</v>
      </c>
      <c r="D96" s="1">
        <f>'PR-RAS'!E100</f>
        <v>22427.51</v>
      </c>
      <c r="E96" s="1">
        <v>0</v>
      </c>
      <c r="F96" s="1">
        <v>0</v>
      </c>
      <c r="G96" s="2">
        <f t="shared" si="0"/>
        <v>4706.3018999999995</v>
      </c>
      <c r="H96" s="2">
        <f t="shared" si="1"/>
        <v>0.49000000000160071</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432430.62</v>
      </c>
      <c r="E98" s="1">
        <v>0</v>
      </c>
      <c r="F98" s="1">
        <v>0</v>
      </c>
      <c r="G98" s="2">
        <f t="shared" si="0"/>
        <v>83891.540280000001</v>
      </c>
      <c r="H98" s="2">
        <f t="shared" si="1"/>
        <v>0.38000000000465661</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1809910</v>
      </c>
      <c r="D100" s="1">
        <f>'PR-RAS'!E104</f>
        <v>1620525.37</v>
      </c>
      <c r="E100" s="1">
        <v>0</v>
      </c>
      <c r="F100" s="1">
        <v>0</v>
      </c>
      <c r="G100" s="2">
        <f t="shared" si="0"/>
        <v>500045.11326000007</v>
      </c>
      <c r="H100" s="2">
        <f t="shared" si="1"/>
        <v>0.37000000011175871</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80901416</v>
      </c>
      <c r="D102" s="1">
        <f>'PR-RAS'!E106</f>
        <v>91659899.040000007</v>
      </c>
      <c r="E102" s="1">
        <v>0</v>
      </c>
      <c r="F102" s="1">
        <v>0</v>
      </c>
      <c r="G102" s="2">
        <f t="shared" si="0"/>
        <v>26686342.622080002</v>
      </c>
      <c r="H102" s="2">
        <f t="shared" si="1"/>
        <v>4.0000006556510925E-2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3892558</v>
      </c>
      <c r="D103" s="1">
        <f>'PR-RAS'!E107</f>
        <v>3517349.14</v>
      </c>
      <c r="E103" s="1">
        <v>0</v>
      </c>
      <c r="F103" s="1">
        <v>0</v>
      </c>
      <c r="G103" s="2">
        <f t="shared" si="0"/>
        <v>1114580.14056</v>
      </c>
      <c r="H103" s="2">
        <f t="shared" si="1"/>
        <v>0.14000000013038516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1977405</v>
      </c>
      <c r="D105" s="1">
        <f>'PR-RAS'!E109</f>
        <v>1873811.38</v>
      </c>
      <c r="E105" s="1">
        <v>0</v>
      </c>
      <c r="F105" s="1">
        <v>0</v>
      </c>
      <c r="G105" s="2">
        <f t="shared" si="0"/>
        <v>595402.88703999994</v>
      </c>
      <c r="H105" s="2">
        <f t="shared" si="1"/>
        <v>0.37999999988824129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1006616</v>
      </c>
      <c r="D106" s="1">
        <f>'PR-RAS'!E110</f>
        <v>659924.62</v>
      </c>
      <c r="E106" s="1">
        <v>0</v>
      </c>
      <c r="F106" s="1">
        <v>0</v>
      </c>
      <c r="G106" s="2">
        <f t="shared" si="0"/>
        <v>244278.85020000002</v>
      </c>
      <c r="H106" s="2">
        <f t="shared" si="1"/>
        <v>0.38000000000465661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908537</v>
      </c>
      <c r="D107" s="1">
        <f>'PR-RAS'!E111</f>
        <v>983613.14</v>
      </c>
      <c r="E107" s="1">
        <v>0</v>
      </c>
      <c r="F107" s="1">
        <v>0</v>
      </c>
      <c r="G107" s="2">
        <f t="shared" si="0"/>
        <v>304830.90768</v>
      </c>
      <c r="H107" s="2">
        <f t="shared" si="1"/>
        <v>0.14000000001396984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77008858</v>
      </c>
      <c r="D108" s="1">
        <f>'PR-RAS'!E112</f>
        <v>88142549.900000006</v>
      </c>
      <c r="E108" s="1">
        <v>0</v>
      </c>
      <c r="F108" s="1">
        <v>0</v>
      </c>
      <c r="G108" s="2">
        <f t="shared" si="0"/>
        <v>27102453.4846</v>
      </c>
      <c r="H108" s="2">
        <f t="shared" si="1"/>
        <v>9.9999994039535522E-2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77008858</v>
      </c>
      <c r="D113" s="1">
        <f>'PR-RAS'!E117</f>
        <v>88142549.900000006</v>
      </c>
      <c r="E113" s="1">
        <v>0</v>
      </c>
      <c r="F113" s="1">
        <v>0</v>
      </c>
      <c r="G113" s="2">
        <f t="shared" si="0"/>
        <v>28368923.273600001</v>
      </c>
      <c r="H113" s="2">
        <f t="shared" si="1"/>
        <v>9.9999994039535522E-2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120740852</v>
      </c>
      <c r="D120" s="1">
        <f>'PR-RAS'!E124</f>
        <v>107650468.5</v>
      </c>
      <c r="E120" s="1">
        <v>0</v>
      </c>
      <c r="F120" s="1">
        <v>0</v>
      </c>
      <c r="G120" s="2">
        <f t="shared" si="0"/>
        <v>39988972.890999995</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111086478</v>
      </c>
      <c r="D121" s="1">
        <f>'PR-RAS'!E125</f>
        <v>100977043.04000001</v>
      </c>
      <c r="E121" s="1">
        <v>0</v>
      </c>
      <c r="F121" s="1">
        <v>0</v>
      </c>
      <c r="G121" s="2">
        <f t="shared" si="0"/>
        <v>37564867.689600006</v>
      </c>
      <c r="H121" s="2">
        <f t="shared" si="1"/>
        <v>4.0000006556510925E-2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15372995</v>
      </c>
      <c r="D122" s="1">
        <f>'PR-RAS'!E126</f>
        <v>18442852.760000002</v>
      </c>
      <c r="E122" s="1">
        <v>0</v>
      </c>
      <c r="F122" s="1">
        <v>0</v>
      </c>
      <c r="G122" s="2">
        <f t="shared" si="0"/>
        <v>6323302.7629200006</v>
      </c>
      <c r="H122" s="2">
        <f t="shared" si="1"/>
        <v>0.23999999836087227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95713483</v>
      </c>
      <c r="D123" s="1">
        <f>'PR-RAS'!E127</f>
        <v>82534190.280000001</v>
      </c>
      <c r="E123" s="1">
        <v>0</v>
      </c>
      <c r="F123" s="1">
        <v>0</v>
      </c>
      <c r="G123" s="2">
        <f t="shared" si="0"/>
        <v>31815387.354320001</v>
      </c>
      <c r="H123" s="2">
        <f t="shared" si="1"/>
        <v>0.2800000011920929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9654374</v>
      </c>
      <c r="D124" s="1">
        <f>'PR-RAS'!E128</f>
        <v>6673425.46</v>
      </c>
      <c r="E124" s="1">
        <v>0</v>
      </c>
      <c r="F124" s="1">
        <v>0</v>
      </c>
      <c r="G124" s="2">
        <f t="shared" si="0"/>
        <v>2829150.6651600003</v>
      </c>
      <c r="H124" s="2">
        <f t="shared" si="1"/>
        <v>0.4599999999627471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1587405</v>
      </c>
      <c r="D125" s="1">
        <f>'PR-RAS'!E129</f>
        <v>2307066.25</v>
      </c>
      <c r="E125" s="1">
        <v>0</v>
      </c>
      <c r="F125" s="1">
        <v>0</v>
      </c>
      <c r="G125" s="2">
        <f t="shared" si="0"/>
        <v>768990.65</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8066969</v>
      </c>
      <c r="D126" s="1">
        <f>'PR-RAS'!E130</f>
        <v>4366359.21</v>
      </c>
      <c r="E126" s="1">
        <v>0</v>
      </c>
      <c r="F126" s="1">
        <v>0</v>
      </c>
      <c r="G126" s="2">
        <f t="shared" si="0"/>
        <v>2099960.9275000002</v>
      </c>
      <c r="H126" s="2">
        <f t="shared" si="1"/>
        <v>0.2099999999627471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552968210</v>
      </c>
      <c r="D129" s="1">
        <f>'PR-RAS'!E133</f>
        <v>623187871.09000003</v>
      </c>
      <c r="E129" s="1">
        <v>0</v>
      </c>
      <c r="F129" s="1">
        <v>0</v>
      </c>
      <c r="G129" s="2">
        <f t="shared" si="0"/>
        <v>230316025.87904</v>
      </c>
      <c r="H129" s="2">
        <f t="shared" si="1"/>
        <v>9.0000033378601074E-2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552968210</v>
      </c>
      <c r="D134" s="1">
        <f>'PR-RAS'!E138</f>
        <v>623187871.09000003</v>
      </c>
      <c r="E134" s="1">
        <v>0</v>
      </c>
      <c r="F134" s="1">
        <v>0</v>
      </c>
      <c r="G134" s="2">
        <f t="shared" si="0"/>
        <v>239312745.63994002</v>
      </c>
      <c r="H134" s="2">
        <f t="shared" si="1"/>
        <v>9.0000033378601074E-2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7097440</v>
      </c>
      <c r="D135" s="1">
        <f>'PR-RAS'!E139</f>
        <v>8065059.3899999997</v>
      </c>
      <c r="E135" s="1">
        <v>0</v>
      </c>
      <c r="F135" s="1">
        <v>0</v>
      </c>
      <c r="G135" s="2">
        <f t="shared" si="0"/>
        <v>3112492.8765200004</v>
      </c>
      <c r="H135" s="2">
        <f t="shared" si="1"/>
        <v>0.38999999966472387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21576.83</v>
      </c>
      <c r="E136" s="1">
        <v>0</v>
      </c>
      <c r="F136" s="1">
        <v>0</v>
      </c>
      <c r="G136" s="2">
        <f t="shared" si="0"/>
        <v>5825.7441000000008</v>
      </c>
      <c r="H136" s="2">
        <f t="shared" si="1"/>
        <v>0.16999999999825377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21576.83</v>
      </c>
      <c r="E145" s="1">
        <v>0</v>
      </c>
      <c r="F145" s="1">
        <v>0</v>
      </c>
      <c r="G145" s="2">
        <f t="shared" si="0"/>
        <v>6214.1270400000003</v>
      </c>
      <c r="H145" s="2">
        <f t="shared" si="1"/>
        <v>0.16999999999825377</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7097440</v>
      </c>
      <c r="D146" s="1">
        <f>'PR-RAS'!E150</f>
        <v>8043482.5599999996</v>
      </c>
      <c r="E146" s="1">
        <v>0</v>
      </c>
      <c r="F146" s="1">
        <v>0</v>
      </c>
      <c r="G146" s="2">
        <f t="shared" si="0"/>
        <v>3361738.7423999994</v>
      </c>
      <c r="H146" s="2">
        <f t="shared" si="1"/>
        <v>0.44000000040978193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1300463553</v>
      </c>
      <c r="D147" s="1">
        <f>'PR-RAS'!E151</f>
        <v>1431278341.55</v>
      </c>
      <c r="E147" s="1">
        <v>0</v>
      </c>
      <c r="F147" s="1">
        <v>0</v>
      </c>
      <c r="G147" s="2">
        <f t="shared" si="0"/>
        <v>607800954.47059989</v>
      </c>
      <c r="H147" s="2">
        <f t="shared" si="1"/>
        <v>0.45000004768371582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779180348</v>
      </c>
      <c r="D148" s="1">
        <f>'PR-RAS'!E152</f>
        <v>844810460.3499999</v>
      </c>
      <c r="E148" s="1">
        <v>0</v>
      </c>
      <c r="F148" s="1">
        <v>0</v>
      </c>
      <c r="G148" s="2">
        <f t="shared" si="0"/>
        <v>362913786.49889994</v>
      </c>
      <c r="H148" s="2">
        <f t="shared" si="1"/>
        <v>0.34999990463256836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648131525</v>
      </c>
      <c r="D149" s="1">
        <f>'PR-RAS'!E153</f>
        <v>700853349.0999999</v>
      </c>
      <c r="E149" s="1">
        <v>0</v>
      </c>
      <c r="F149" s="1">
        <v>0</v>
      </c>
      <c r="G149" s="2">
        <f t="shared" si="0"/>
        <v>303376057.03359997</v>
      </c>
      <c r="H149" s="2">
        <f t="shared" si="1"/>
        <v>9.9999904632568359E-2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625739294</v>
      </c>
      <c r="D150" s="1">
        <f>'PR-RAS'!E154</f>
        <v>677868874.53999996</v>
      </c>
      <c r="E150" s="1">
        <v>0</v>
      </c>
      <c r="F150" s="1">
        <v>0</v>
      </c>
      <c r="G150" s="2">
        <f t="shared" si="0"/>
        <v>295240079.41891998</v>
      </c>
      <c r="H150" s="2">
        <f t="shared" si="1"/>
        <v>0.46000003814697266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13178624</v>
      </c>
      <c r="D152" s="1">
        <f>'PR-RAS'!E156</f>
        <v>14820053.539999999</v>
      </c>
      <c r="E152" s="1">
        <v>0</v>
      </c>
      <c r="F152" s="1">
        <v>0</v>
      </c>
      <c r="G152" s="2">
        <f t="shared" si="0"/>
        <v>6465628.3930799998</v>
      </c>
      <c r="H152" s="2">
        <f t="shared" si="1"/>
        <v>0.46000000089406967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9213607</v>
      </c>
      <c r="D153" s="1">
        <f>'PR-RAS'!E157</f>
        <v>8164421.0199999996</v>
      </c>
      <c r="E153" s="1">
        <v>0</v>
      </c>
      <c r="F153" s="1">
        <v>0</v>
      </c>
      <c r="G153" s="2">
        <f t="shared" si="0"/>
        <v>3882452.2540799999</v>
      </c>
      <c r="H153" s="2">
        <f t="shared" si="1"/>
        <v>1.9999999552965164E-2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29483300</v>
      </c>
      <c r="D154" s="1">
        <f>'PR-RAS'!E158</f>
        <v>33633662.880000003</v>
      </c>
      <c r="E154" s="1">
        <v>0</v>
      </c>
      <c r="F154" s="1">
        <v>0</v>
      </c>
      <c r="G154" s="2">
        <f t="shared" si="0"/>
        <v>14802845.741280001</v>
      </c>
      <c r="H154" s="2">
        <f t="shared" si="1"/>
        <v>0.11999999731779099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101565523</v>
      </c>
      <c r="D155" s="1">
        <f>'PR-RAS'!E159</f>
        <v>110323448.37</v>
      </c>
      <c r="E155" s="1">
        <v>0</v>
      </c>
      <c r="F155" s="1">
        <v>0</v>
      </c>
      <c r="G155" s="2">
        <f t="shared" si="0"/>
        <v>49620712.639959998</v>
      </c>
      <c r="H155" s="2">
        <f t="shared" si="1"/>
        <v>0.37000000476837158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1041526</v>
      </c>
      <c r="D156" s="1">
        <f>'PR-RAS'!E160</f>
        <v>939216.34</v>
      </c>
      <c r="E156" s="1">
        <v>0</v>
      </c>
      <c r="F156" s="1">
        <v>0</v>
      </c>
      <c r="G156" s="2">
        <f t="shared" si="0"/>
        <v>452593.59539999993</v>
      </c>
      <c r="H156" s="2">
        <f t="shared" si="1"/>
        <v>0.33999999996740371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100406354</v>
      </c>
      <c r="D157" s="1">
        <f>'PR-RAS'!E161</f>
        <v>109069652.88</v>
      </c>
      <c r="E157" s="1">
        <v>0</v>
      </c>
      <c r="F157" s="1">
        <v>0</v>
      </c>
      <c r="G157" s="2">
        <f t="shared" si="0"/>
        <v>49693122.922559999</v>
      </c>
      <c r="H157" s="2">
        <f t="shared" si="1"/>
        <v>0.12000000476837158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117643</v>
      </c>
      <c r="D158" s="1">
        <f>'PR-RAS'!E162</f>
        <v>314579.15000000002</v>
      </c>
      <c r="E158" s="1">
        <v>0</v>
      </c>
      <c r="F158" s="1">
        <v>0</v>
      </c>
      <c r="G158" s="2">
        <f t="shared" si="0"/>
        <v>117247.80410000001</v>
      </c>
      <c r="H158" s="2">
        <f t="shared" si="1"/>
        <v>0.15000000002328306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417395932</v>
      </c>
      <c r="D159" s="1">
        <f>'PR-RAS'!E163</f>
        <v>479534206.45000011</v>
      </c>
      <c r="E159" s="1">
        <v>0</v>
      </c>
      <c r="F159" s="1">
        <v>0</v>
      </c>
      <c r="G159" s="2">
        <f t="shared" si="0"/>
        <v>217481366.49420002</v>
      </c>
      <c r="H159" s="2">
        <f t="shared" si="1"/>
        <v>0.4500001072883606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24045006</v>
      </c>
      <c r="D160" s="1">
        <f>'PR-RAS'!E164</f>
        <v>36172838.25</v>
      </c>
      <c r="E160" s="1">
        <v>0</v>
      </c>
      <c r="F160" s="1">
        <v>0</v>
      </c>
      <c r="G160" s="2">
        <f t="shared" si="0"/>
        <v>15326118.5175</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2203083</v>
      </c>
      <c r="D161" s="1">
        <f>'PR-RAS'!E165</f>
        <v>6930668.7599999998</v>
      </c>
      <c r="E161" s="1">
        <v>0</v>
      </c>
      <c r="F161" s="1">
        <v>0</v>
      </c>
      <c r="G161" s="2">
        <f t="shared" si="0"/>
        <v>2570307.2831999999</v>
      </c>
      <c r="H161" s="2">
        <f t="shared" si="1"/>
        <v>0.24000000022351742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19879452</v>
      </c>
      <c r="D162" s="1">
        <f>'PR-RAS'!E166</f>
        <v>26020392.239999998</v>
      </c>
      <c r="E162" s="1">
        <v>0</v>
      </c>
      <c r="F162" s="1">
        <v>0</v>
      </c>
      <c r="G162" s="2">
        <f t="shared" si="0"/>
        <v>11579158.073279999</v>
      </c>
      <c r="H162" s="2">
        <f t="shared" si="1"/>
        <v>0.23999999836087227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1679836</v>
      </c>
      <c r="D163" s="1">
        <f>'PR-RAS'!E167</f>
        <v>2876375.69</v>
      </c>
      <c r="E163" s="1">
        <v>0</v>
      </c>
      <c r="F163" s="1">
        <v>0</v>
      </c>
      <c r="G163" s="2">
        <f t="shared" si="0"/>
        <v>1204079.1555600001</v>
      </c>
      <c r="H163" s="2">
        <f t="shared" si="1"/>
        <v>0.31000000005587935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282635</v>
      </c>
      <c r="D164" s="1">
        <f>'PR-RAS'!E168</f>
        <v>345401.56</v>
      </c>
      <c r="E164" s="1">
        <v>0</v>
      </c>
      <c r="F164" s="1">
        <v>0</v>
      </c>
      <c r="G164" s="2">
        <f t="shared" si="0"/>
        <v>158670.41356000002</v>
      </c>
      <c r="H164" s="2">
        <f t="shared" si="1"/>
        <v>0.44000000000232831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263165589</v>
      </c>
      <c r="D165" s="1">
        <f>'PR-RAS'!E169</f>
        <v>298799547.45000005</v>
      </c>
      <c r="E165" s="1">
        <v>0</v>
      </c>
      <c r="F165" s="1">
        <v>0</v>
      </c>
      <c r="G165" s="2">
        <f t="shared" si="0"/>
        <v>141165408.15960002</v>
      </c>
      <c r="H165" s="2">
        <f t="shared" si="1"/>
        <v>0.45000004768371582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10548366</v>
      </c>
      <c r="D166" s="1">
        <f>'PR-RAS'!E170</f>
        <v>11981616.33</v>
      </c>
      <c r="E166" s="1">
        <v>0</v>
      </c>
      <c r="F166" s="1">
        <v>0</v>
      </c>
      <c r="G166" s="2">
        <f t="shared" si="0"/>
        <v>5694413.7788999993</v>
      </c>
      <c r="H166" s="2">
        <f t="shared" si="1"/>
        <v>0.33000000007450581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216017547</v>
      </c>
      <c r="D167" s="1">
        <f>'PR-RAS'!E171</f>
        <v>241527903.34</v>
      </c>
      <c r="E167" s="1">
        <v>0</v>
      </c>
      <c r="F167" s="1">
        <v>0</v>
      </c>
      <c r="G167" s="2">
        <f t="shared" si="0"/>
        <v>116046176.71088001</v>
      </c>
      <c r="H167" s="2">
        <f t="shared" si="1"/>
        <v>0.34000000357627869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27420601</v>
      </c>
      <c r="D168" s="1">
        <f>'PR-RAS'!E172</f>
        <v>34207786.100000001</v>
      </c>
      <c r="E168" s="1">
        <v>0</v>
      </c>
      <c r="F168" s="1">
        <v>0</v>
      </c>
      <c r="G168" s="2">
        <f t="shared" si="0"/>
        <v>16004640.924400002</v>
      </c>
      <c r="H168" s="2">
        <f t="shared" si="1"/>
        <v>0.10000000149011612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5829996</v>
      </c>
      <c r="D169" s="1">
        <f>'PR-RAS'!E173</f>
        <v>5471276.7999999998</v>
      </c>
      <c r="E169" s="1">
        <v>0</v>
      </c>
      <c r="F169" s="1">
        <v>0</v>
      </c>
      <c r="G169" s="2">
        <f t="shared" si="0"/>
        <v>2817788.3328</v>
      </c>
      <c r="H169" s="2">
        <f t="shared" si="1"/>
        <v>0.20000000018626451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2321338</v>
      </c>
      <c r="D170" s="1">
        <f>'PR-RAS'!E174</f>
        <v>4731791.49</v>
      </c>
      <c r="E170" s="1">
        <v>0</v>
      </c>
      <c r="F170" s="1">
        <v>0</v>
      </c>
      <c r="G170" s="2">
        <f t="shared" si="0"/>
        <v>1991651.6456200003</v>
      </c>
      <c r="H170" s="2">
        <f t="shared" si="1"/>
        <v>0.49000000022351742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1027741</v>
      </c>
      <c r="D172" s="1">
        <f>'PR-RAS'!E176</f>
        <v>879173.39</v>
      </c>
      <c r="E172" s="1">
        <v>0</v>
      </c>
      <c r="F172" s="1">
        <v>0</v>
      </c>
      <c r="G172" s="2">
        <f t="shared" si="0"/>
        <v>476421.01038000011</v>
      </c>
      <c r="H172" s="2">
        <f t="shared" si="1"/>
        <v>0.39000000001396984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114273026</v>
      </c>
      <c r="D173" s="1">
        <f>'PR-RAS'!E177</f>
        <v>127378440.05</v>
      </c>
      <c r="E173" s="1">
        <v>0</v>
      </c>
      <c r="F173" s="1">
        <v>0</v>
      </c>
      <c r="G173" s="2">
        <f t="shared" si="0"/>
        <v>63473143.849199995</v>
      </c>
      <c r="H173" s="2">
        <f t="shared" si="1"/>
        <v>4.9999997019767761E-2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6743925</v>
      </c>
      <c r="D174" s="1">
        <f>'PR-RAS'!E178</f>
        <v>7642094.6100000003</v>
      </c>
      <c r="E174" s="1">
        <v>0</v>
      </c>
      <c r="F174" s="1">
        <v>0</v>
      </c>
      <c r="G174" s="2">
        <f t="shared" si="0"/>
        <v>3810863.7600599993</v>
      </c>
      <c r="H174" s="2">
        <f t="shared" si="1"/>
        <v>0.38999999966472387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21626534</v>
      </c>
      <c r="D175" s="1">
        <f>'PR-RAS'!E179</f>
        <v>26423048.32</v>
      </c>
      <c r="E175" s="1">
        <v>0</v>
      </c>
      <c r="F175" s="1">
        <v>0</v>
      </c>
      <c r="G175" s="2">
        <f t="shared" si="0"/>
        <v>12958237.73136</v>
      </c>
      <c r="H175" s="2">
        <f t="shared" si="1"/>
        <v>0.32000000029802322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3434847</v>
      </c>
      <c r="D176" s="1">
        <f>'PR-RAS'!E180</f>
        <v>3310944.27</v>
      </c>
      <c r="E176" s="1">
        <v>0</v>
      </c>
      <c r="F176" s="1">
        <v>0</v>
      </c>
      <c r="G176" s="2">
        <f t="shared" si="0"/>
        <v>1759928.7194999997</v>
      </c>
      <c r="H176" s="2">
        <f t="shared" si="1"/>
        <v>0.27000000001862645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14634211</v>
      </c>
      <c r="D177" s="1">
        <f>'PR-RAS'!E181</f>
        <v>14704893.65</v>
      </c>
      <c r="E177" s="1">
        <v>0</v>
      </c>
      <c r="F177" s="1">
        <v>0</v>
      </c>
      <c r="G177" s="2">
        <f t="shared" si="0"/>
        <v>7751743.7007999988</v>
      </c>
      <c r="H177" s="2">
        <f t="shared" si="1"/>
        <v>0.34999999962747097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7445996</v>
      </c>
      <c r="D178" s="1">
        <f>'PR-RAS'!E182</f>
        <v>6867622.8499999996</v>
      </c>
      <c r="E178" s="1">
        <v>0</v>
      </c>
      <c r="F178" s="1">
        <v>0</v>
      </c>
      <c r="G178" s="2">
        <f t="shared" si="0"/>
        <v>3749079.7808999997</v>
      </c>
      <c r="H178" s="2">
        <f t="shared" si="1"/>
        <v>0.15000000037252903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9467425</v>
      </c>
      <c r="D179" s="1">
        <f>'PR-RAS'!E183</f>
        <v>11052449.529999999</v>
      </c>
      <c r="E179" s="1">
        <v>0</v>
      </c>
      <c r="F179" s="1">
        <v>0</v>
      </c>
      <c r="G179" s="2">
        <f t="shared" si="0"/>
        <v>5619873.6826799996</v>
      </c>
      <c r="H179" s="2">
        <f t="shared" si="1"/>
        <v>0.47000000067055225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28179623</v>
      </c>
      <c r="D180" s="1">
        <f>'PR-RAS'!E184</f>
        <v>30556189</v>
      </c>
      <c r="E180" s="1">
        <v>0</v>
      </c>
      <c r="F180" s="1">
        <v>0</v>
      </c>
      <c r="G180" s="2">
        <f t="shared" si="0"/>
        <v>15983268.179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6426700</v>
      </c>
      <c r="D181" s="1">
        <f>'PR-RAS'!E185</f>
        <v>7621050.1799999997</v>
      </c>
      <c r="E181" s="1">
        <v>0</v>
      </c>
      <c r="F181" s="1">
        <v>0</v>
      </c>
      <c r="G181" s="2">
        <f t="shared" si="0"/>
        <v>3900384.0647999998</v>
      </c>
      <c r="H181" s="2">
        <f t="shared" si="1"/>
        <v>0.17999999970197678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16313765</v>
      </c>
      <c r="D182" s="1">
        <f>'PR-RAS'!E186</f>
        <v>19200147.640000001</v>
      </c>
      <c r="E182" s="1">
        <v>0</v>
      </c>
      <c r="F182" s="1">
        <v>0</v>
      </c>
      <c r="G182" s="2">
        <f t="shared" si="0"/>
        <v>9903244.9106799997</v>
      </c>
      <c r="H182" s="2">
        <f t="shared" si="1"/>
        <v>0.35999999940395355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533627</v>
      </c>
      <c r="D183" s="1">
        <f>'PR-RAS'!E187</f>
        <v>672377.23</v>
      </c>
      <c r="E183" s="1">
        <v>0</v>
      </c>
      <c r="F183" s="1">
        <v>0</v>
      </c>
      <c r="G183" s="2">
        <f t="shared" si="0"/>
        <v>341865.42572</v>
      </c>
      <c r="H183" s="2">
        <f t="shared" si="1"/>
        <v>0.22999999998137355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15378684</v>
      </c>
      <c r="D184" s="1">
        <f>'PR-RAS'!E188</f>
        <v>16511003.470000003</v>
      </c>
      <c r="E184" s="1">
        <v>0</v>
      </c>
      <c r="F184" s="1">
        <v>0</v>
      </c>
      <c r="G184" s="2">
        <f t="shared" si="0"/>
        <v>8857326.4420200009</v>
      </c>
      <c r="H184" s="2">
        <f t="shared" si="1"/>
        <v>0.4700000025331974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5497072</v>
      </c>
      <c r="D185" s="1">
        <f>'PR-RAS'!E189</f>
        <v>1555256.37</v>
      </c>
      <c r="E185" s="1">
        <v>0</v>
      </c>
      <c r="F185" s="1">
        <v>0</v>
      </c>
      <c r="G185" s="2">
        <f t="shared" si="0"/>
        <v>1583795.59216</v>
      </c>
      <c r="H185" s="2">
        <f t="shared" si="1"/>
        <v>0.37000000011175871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3280947</v>
      </c>
      <c r="D186" s="1">
        <f>'PR-RAS'!E190</f>
        <v>4126802.12</v>
      </c>
      <c r="E186" s="1">
        <v>0</v>
      </c>
      <c r="F186" s="1">
        <v>0</v>
      </c>
      <c r="G186" s="2">
        <f t="shared" si="0"/>
        <v>2133891.9794000001</v>
      </c>
      <c r="H186" s="2">
        <f t="shared" si="1"/>
        <v>0.12000000011175871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628608</v>
      </c>
      <c r="D187" s="1">
        <f>'PR-RAS'!E191</f>
        <v>1166298.3999999999</v>
      </c>
      <c r="E187" s="1">
        <v>0</v>
      </c>
      <c r="F187" s="1">
        <v>0</v>
      </c>
      <c r="G187" s="2">
        <f t="shared" si="0"/>
        <v>550784.09279999998</v>
      </c>
      <c r="H187" s="2">
        <f t="shared" si="1"/>
        <v>0.39999999990686774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531294</v>
      </c>
      <c r="D188" s="1">
        <f>'PR-RAS'!E192</f>
        <v>549898.06999999995</v>
      </c>
      <c r="E188" s="1">
        <v>0</v>
      </c>
      <c r="F188" s="1">
        <v>0</v>
      </c>
      <c r="G188" s="2">
        <f t="shared" si="0"/>
        <v>305013.85618</v>
      </c>
      <c r="H188" s="2">
        <f t="shared" si="1"/>
        <v>6.9999999948777258E-2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1922540</v>
      </c>
      <c r="D189" s="1">
        <f>'PR-RAS'!E193</f>
        <v>2238468.12</v>
      </c>
      <c r="E189" s="1">
        <v>0</v>
      </c>
      <c r="F189" s="1">
        <v>0</v>
      </c>
      <c r="G189" s="2">
        <f t="shared" si="0"/>
        <v>1203101.53312</v>
      </c>
      <c r="H189" s="2">
        <f t="shared" si="1"/>
        <v>0.12000000011175871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1444695</v>
      </c>
      <c r="D190" s="1">
        <f>'PR-RAS'!E194</f>
        <v>2645066.69</v>
      </c>
      <c r="E190" s="1">
        <v>0</v>
      </c>
      <c r="F190" s="1">
        <v>0</v>
      </c>
      <c r="G190" s="2">
        <f t="shared" si="0"/>
        <v>1272882.56382</v>
      </c>
      <c r="H190" s="2">
        <f t="shared" si="1"/>
        <v>0.31000000005587935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2073528</v>
      </c>
      <c r="D191" s="1">
        <f>'PR-RAS'!E195</f>
        <v>4229213.7</v>
      </c>
      <c r="E191" s="1">
        <v>0</v>
      </c>
      <c r="F191" s="1">
        <v>0</v>
      </c>
      <c r="G191" s="2">
        <f t="shared" si="0"/>
        <v>2001071.5260000001</v>
      </c>
      <c r="H191" s="2">
        <f t="shared" si="1"/>
        <v>0.29999999981373549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24937085</v>
      </c>
      <c r="D192" s="1">
        <f>'PR-RAS'!E196</f>
        <v>20757547.549999997</v>
      </c>
      <c r="E192" s="1">
        <v>0</v>
      </c>
      <c r="F192" s="1">
        <v>0</v>
      </c>
      <c r="G192" s="2">
        <f t="shared" si="0"/>
        <v>12692366.399099998</v>
      </c>
      <c r="H192" s="2">
        <f t="shared" si="1"/>
        <v>0.45000000298023224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18798699</v>
      </c>
      <c r="D198" s="1">
        <f>'PR-RAS'!E202</f>
        <v>12260778.710000001</v>
      </c>
      <c r="E198" s="1">
        <v>0</v>
      </c>
      <c r="F198" s="1">
        <v>0</v>
      </c>
      <c r="G198" s="2">
        <f t="shared" si="0"/>
        <v>8534090.5147400014</v>
      </c>
      <c r="H198" s="2">
        <f t="shared" si="1"/>
        <v>0.28999999910593033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1823787</v>
      </c>
      <c r="D200" s="1">
        <f>'PR-RAS'!E204</f>
        <v>1829543.25</v>
      </c>
      <c r="E200" s="1">
        <v>0</v>
      </c>
      <c r="F200" s="1">
        <v>0</v>
      </c>
      <c r="G200" s="2">
        <f t="shared" si="0"/>
        <v>1091091.8265</v>
      </c>
      <c r="H200" s="2">
        <f t="shared" si="1"/>
        <v>0.25</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16974912</v>
      </c>
      <c r="D201" s="1">
        <f>'PR-RAS'!E205</f>
        <v>10431235.460000001</v>
      </c>
      <c r="E201" s="1">
        <v>0</v>
      </c>
      <c r="F201" s="1">
        <v>0</v>
      </c>
      <c r="G201" s="2">
        <f t="shared" si="0"/>
        <v>7567476.5840000007</v>
      </c>
      <c r="H201" s="2">
        <f t="shared" si="1"/>
        <v>0.46000000089406967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6138386</v>
      </c>
      <c r="D206" s="1">
        <f>'PR-RAS'!E210</f>
        <v>8496768.839999998</v>
      </c>
      <c r="E206" s="1">
        <v>0</v>
      </c>
      <c r="F206" s="1">
        <v>0</v>
      </c>
      <c r="G206" s="2">
        <f t="shared" si="0"/>
        <v>4742044.3543999987</v>
      </c>
      <c r="H206" s="2">
        <f t="shared" si="1"/>
        <v>0.16000000201165676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1506145</v>
      </c>
      <c r="D207" s="1">
        <f>'PR-RAS'!E211</f>
        <v>1622011.28</v>
      </c>
      <c r="E207" s="1">
        <v>0</v>
      </c>
      <c r="F207" s="1">
        <v>0</v>
      </c>
      <c r="G207" s="2">
        <f t="shared" si="0"/>
        <v>978534.51736000006</v>
      </c>
      <c r="H207" s="2">
        <f t="shared" si="1"/>
        <v>0.28000000002793968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181010</v>
      </c>
      <c r="D208" s="1">
        <f>'PR-RAS'!E212</f>
        <v>342038.35</v>
      </c>
      <c r="E208" s="1">
        <v>0</v>
      </c>
      <c r="F208" s="1">
        <v>0</v>
      </c>
      <c r="G208" s="2">
        <f t="shared" si="0"/>
        <v>179072.94689999998</v>
      </c>
      <c r="H208" s="2">
        <f t="shared" si="1"/>
        <v>0.34999999997671694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4381359</v>
      </c>
      <c r="D209" s="1">
        <f>'PR-RAS'!E213</f>
        <v>6443712.2699999996</v>
      </c>
      <c r="E209" s="1">
        <v>0</v>
      </c>
      <c r="F209" s="1">
        <v>0</v>
      </c>
      <c r="G209" s="2">
        <f t="shared" si="0"/>
        <v>3591906.9763199994</v>
      </c>
      <c r="H209" s="2">
        <f t="shared" si="1"/>
        <v>0.26999999955296516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69872</v>
      </c>
      <c r="D210" s="1">
        <f>'PR-RAS'!E214</f>
        <v>89006.94</v>
      </c>
      <c r="E210" s="1">
        <v>0</v>
      </c>
      <c r="F210" s="1">
        <v>0</v>
      </c>
      <c r="G210" s="2">
        <f t="shared" si="0"/>
        <v>51808.14892</v>
      </c>
      <c r="H210" s="2">
        <f t="shared" si="1"/>
        <v>5.9999999997671694E-2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8019629</v>
      </c>
      <c r="D211" s="1">
        <f>'PR-RAS'!E215</f>
        <v>10711803.340000002</v>
      </c>
      <c r="E211" s="1">
        <v>0</v>
      </c>
      <c r="F211" s="1">
        <v>0</v>
      </c>
      <c r="G211" s="2">
        <f t="shared" si="0"/>
        <v>6183079.4928000001</v>
      </c>
      <c r="H211" s="2">
        <f t="shared" si="1"/>
        <v>0.34000000171363354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5593368</v>
      </c>
      <c r="D212" s="1">
        <f>'PR-RAS'!E216</f>
        <v>5468673.8600000003</v>
      </c>
      <c r="E212" s="1">
        <v>0</v>
      </c>
      <c r="F212" s="1">
        <v>0</v>
      </c>
      <c r="G212" s="2">
        <f t="shared" si="0"/>
        <v>3487981.0169199998</v>
      </c>
      <c r="H212" s="2">
        <f t="shared" si="1"/>
        <v>0.13999999966472387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5593368</v>
      </c>
      <c r="D214" s="1">
        <f>'PR-RAS'!E218</f>
        <v>5468673.8600000003</v>
      </c>
      <c r="E214" s="1">
        <v>0</v>
      </c>
      <c r="F214" s="1">
        <v>0</v>
      </c>
      <c r="G214" s="2">
        <f t="shared" si="0"/>
        <v>3521042.4483600003</v>
      </c>
      <c r="H214" s="2">
        <f t="shared" si="1"/>
        <v>0.13999999966472387</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1847651</v>
      </c>
      <c r="D215" s="1">
        <f>'PR-RAS'!E219</f>
        <v>3166099.74</v>
      </c>
      <c r="E215" s="1">
        <v>0</v>
      </c>
      <c r="F215" s="1">
        <v>0</v>
      </c>
      <c r="G215" s="2">
        <f t="shared" si="0"/>
        <v>1750488.00272</v>
      </c>
      <c r="H215" s="2">
        <f t="shared" si="1"/>
        <v>0.25999999977648258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1847651</v>
      </c>
      <c r="D217" s="1">
        <f>'PR-RAS'!E221</f>
        <v>3166099.74</v>
      </c>
      <c r="E217" s="1">
        <v>0</v>
      </c>
      <c r="F217" s="1">
        <v>0</v>
      </c>
      <c r="G217" s="2">
        <f t="shared" si="0"/>
        <v>1766847.70368</v>
      </c>
      <c r="H217" s="2">
        <f t="shared" si="1"/>
        <v>0.25999999977648258</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578610</v>
      </c>
      <c r="D219" s="1">
        <f>'PR-RAS'!E223</f>
        <v>2077029.74</v>
      </c>
      <c r="E219" s="1">
        <v>0</v>
      </c>
      <c r="F219" s="1">
        <v>0</v>
      </c>
      <c r="G219" s="2">
        <f t="shared" si="0"/>
        <v>1031721.9466400001</v>
      </c>
      <c r="H219" s="2">
        <f t="shared" si="1"/>
        <v>0.26000000000931323</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20000734</v>
      </c>
      <c r="D220" s="1">
        <f>'PR-RAS'!E224</f>
        <v>18417486.16</v>
      </c>
      <c r="E220" s="1">
        <v>0</v>
      </c>
      <c r="F220" s="1">
        <v>0</v>
      </c>
      <c r="G220" s="2">
        <f t="shared" si="0"/>
        <v>12447019.684080001</v>
      </c>
      <c r="H220" s="2">
        <f t="shared" si="1"/>
        <v>0.16000000014901161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1449255</v>
      </c>
      <c r="D221" s="1">
        <f>'PR-RAS'!E225</f>
        <v>0</v>
      </c>
      <c r="E221" s="1">
        <v>0</v>
      </c>
      <c r="F221" s="1">
        <v>0</v>
      </c>
      <c r="G221" s="2">
        <f t="shared" si="0"/>
        <v>318836.09999999998</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1449255</v>
      </c>
      <c r="D222" s="1">
        <f>'PR-RAS'!E226</f>
        <v>0</v>
      </c>
      <c r="E222" s="1">
        <v>0</v>
      </c>
      <c r="F222" s="1">
        <v>0</v>
      </c>
      <c r="G222" s="2">
        <f t="shared" si="0"/>
        <v>320285.35499999998</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44294.5</v>
      </c>
      <c r="E224" s="1">
        <v>0</v>
      </c>
      <c r="F224" s="1">
        <v>0</v>
      </c>
      <c r="G224" s="2">
        <f t="shared" si="0"/>
        <v>19755.347000000002</v>
      </c>
      <c r="H224" s="2">
        <f t="shared" si="1"/>
        <v>0.5</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44294.5</v>
      </c>
      <c r="E225" s="1">
        <v>0</v>
      </c>
      <c r="F225" s="1">
        <v>0</v>
      </c>
      <c r="G225" s="2">
        <f t="shared" si="0"/>
        <v>19843.936000000002</v>
      </c>
      <c r="H225" s="2">
        <f t="shared" si="1"/>
        <v>0.5</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8843716</v>
      </c>
      <c r="D227" s="1">
        <f>'PR-RAS'!E231</f>
        <v>6980690.0599999996</v>
      </c>
      <c r="E227" s="1">
        <v>0</v>
      </c>
      <c r="F227" s="1">
        <v>0</v>
      </c>
      <c r="G227" s="2">
        <f t="shared" si="0"/>
        <v>5153951.7231199993</v>
      </c>
      <c r="H227" s="2">
        <f t="shared" si="1"/>
        <v>5.9999999590218067E-2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4935227</v>
      </c>
      <c r="D228" s="1">
        <f>'PR-RAS'!E232</f>
        <v>2475989.63</v>
      </c>
      <c r="E228" s="1">
        <v>0</v>
      </c>
      <c r="F228" s="1">
        <v>0</v>
      </c>
      <c r="G228" s="2">
        <f t="shared" si="0"/>
        <v>2244395.8210200001</v>
      </c>
      <c r="H228" s="2">
        <f t="shared" si="1"/>
        <v>0.37000000011175871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3908489</v>
      </c>
      <c r="D229" s="1">
        <f>'PR-RAS'!E233</f>
        <v>4504700.43</v>
      </c>
      <c r="E229" s="1">
        <v>0</v>
      </c>
      <c r="F229" s="1">
        <v>0</v>
      </c>
      <c r="G229" s="2">
        <f t="shared" si="0"/>
        <v>2945278.8880799999</v>
      </c>
      <c r="H229" s="2">
        <f t="shared" si="1"/>
        <v>0.42999999970197678</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7069532</v>
      </c>
      <c r="D232" s="1">
        <f>'PR-RAS'!E236</f>
        <v>7339186.54</v>
      </c>
      <c r="E232" s="1">
        <v>0</v>
      </c>
      <c r="F232" s="1">
        <v>0</v>
      </c>
      <c r="G232" s="2">
        <f t="shared" si="0"/>
        <v>5023766.0734799998</v>
      </c>
      <c r="H232" s="2">
        <f t="shared" si="1"/>
        <v>0.4599999999627471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6929532</v>
      </c>
      <c r="D233" s="1">
        <f>'PR-RAS'!E237</f>
        <v>7199186.54</v>
      </c>
      <c r="E233" s="1">
        <v>0</v>
      </c>
      <c r="F233" s="1">
        <v>0</v>
      </c>
      <c r="G233" s="2">
        <f t="shared" si="0"/>
        <v>4948073.9785599997</v>
      </c>
      <c r="H233" s="2">
        <f t="shared" si="1"/>
        <v>0.4599999999627471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140000</v>
      </c>
      <c r="D234" s="1">
        <f>'PR-RAS'!E238</f>
        <v>140000</v>
      </c>
      <c r="E234" s="1">
        <v>0</v>
      </c>
      <c r="F234" s="1">
        <v>0</v>
      </c>
      <c r="G234" s="2">
        <f t="shared" si="0"/>
        <v>97860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2638231</v>
      </c>
      <c r="D240" s="1">
        <f>'PR-RAS'!E244</f>
        <v>4053315.06</v>
      </c>
      <c r="E240" s="1">
        <v>0</v>
      </c>
      <c r="F240" s="1">
        <v>0</v>
      </c>
      <c r="G240" s="2">
        <f t="shared" si="0"/>
        <v>2568021.8076800001</v>
      </c>
      <c r="H240" s="2">
        <f t="shared" si="1"/>
        <v>6.0000000055879354E-2</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2638231</v>
      </c>
      <c r="D241" s="1">
        <f>'PR-RAS'!E245</f>
        <v>4053315.06</v>
      </c>
      <c r="E241" s="1">
        <v>0</v>
      </c>
      <c r="F241" s="1">
        <v>0</v>
      </c>
      <c r="G241" s="2">
        <f t="shared" si="0"/>
        <v>2578766.6688000001</v>
      </c>
      <c r="H241" s="2">
        <f t="shared" si="1"/>
        <v>6.0000000055879354E-2</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27380191</v>
      </c>
      <c r="D248" s="1">
        <f>'PR-RAS'!E252</f>
        <v>32281495.5</v>
      </c>
      <c r="E248" s="1">
        <v>0</v>
      </c>
      <c r="F248" s="1">
        <v>0</v>
      </c>
      <c r="G248" s="2">
        <f t="shared" si="0"/>
        <v>22709965.954</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27380191</v>
      </c>
      <c r="D255" s="1">
        <f>'PR-RAS'!E259</f>
        <v>32281495.5</v>
      </c>
      <c r="E255" s="1">
        <v>0</v>
      </c>
      <c r="F255" s="1">
        <v>0</v>
      </c>
      <c r="G255" s="2">
        <f t="shared" si="0"/>
        <v>23353568.228</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3266102</v>
      </c>
      <c r="D256" s="1">
        <f>'PR-RAS'!E260</f>
        <v>2531270.25</v>
      </c>
      <c r="E256" s="1">
        <v>0</v>
      </c>
      <c r="F256" s="1">
        <v>0</v>
      </c>
      <c r="G256" s="2">
        <f t="shared" si="0"/>
        <v>2123803.8374999999</v>
      </c>
      <c r="H256" s="2">
        <f t="shared" si="1"/>
        <v>0.25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24114089</v>
      </c>
      <c r="D257" s="1">
        <f>'PR-RAS'!E261</f>
        <v>29750225.25</v>
      </c>
      <c r="E257" s="1">
        <v>0</v>
      </c>
      <c r="F257" s="1">
        <v>0</v>
      </c>
      <c r="G257" s="2">
        <f t="shared" si="0"/>
        <v>21405322.112</v>
      </c>
      <c r="H257" s="2">
        <f t="shared" si="1"/>
        <v>0.25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23549634</v>
      </c>
      <c r="D259" s="1">
        <f>'PR-RAS'!E263</f>
        <v>24765342.199999999</v>
      </c>
      <c r="E259" s="1">
        <v>0</v>
      </c>
      <c r="F259" s="1">
        <v>0</v>
      </c>
      <c r="G259" s="2">
        <f t="shared" si="0"/>
        <v>18854722.147200003</v>
      </c>
      <c r="H259" s="2">
        <f t="shared" si="1"/>
        <v>0.19999999925494194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17477479</v>
      </c>
      <c r="D260" s="1">
        <f>'PR-RAS'!E264</f>
        <v>18481357.649999999</v>
      </c>
      <c r="E260" s="1">
        <v>0</v>
      </c>
      <c r="F260" s="1">
        <v>0</v>
      </c>
      <c r="G260" s="2">
        <f t="shared" si="0"/>
        <v>14100010.3237</v>
      </c>
      <c r="H260" s="2">
        <f t="shared" si="1"/>
        <v>0.35000000149011612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17477479</v>
      </c>
      <c r="D261" s="1">
        <f>'PR-RAS'!E265</f>
        <v>18475206.149999999</v>
      </c>
      <c r="E261" s="1">
        <v>0</v>
      </c>
      <c r="F261" s="1">
        <v>0</v>
      </c>
      <c r="G261" s="2">
        <f t="shared" si="0"/>
        <v>14151251.738</v>
      </c>
      <c r="H261" s="2">
        <f t="shared" si="1"/>
        <v>0.14999999850988388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6151.5</v>
      </c>
      <c r="E262" s="1">
        <v>0</v>
      </c>
      <c r="F262" s="1">
        <v>0</v>
      </c>
      <c r="G262" s="2">
        <f t="shared" si="0"/>
        <v>3211.0830000000001</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4399604</v>
      </c>
      <c r="D264" s="1">
        <f>'PR-RAS'!E268</f>
        <v>5400000</v>
      </c>
      <c r="E264" s="1">
        <v>0</v>
      </c>
      <c r="F264" s="1">
        <v>0</v>
      </c>
      <c r="G264" s="2">
        <f t="shared" si="0"/>
        <v>3997495.852</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4399604</v>
      </c>
      <c r="D265" s="1">
        <f>'PR-RAS'!E269</f>
        <v>5400000</v>
      </c>
      <c r="E265" s="1">
        <v>0</v>
      </c>
      <c r="F265" s="1">
        <v>0</v>
      </c>
      <c r="G265" s="2">
        <f t="shared" ref="G265:G521" si="8">(B265/1000)*(C265*1+D265*2)</f>
        <v>4012695.4560000002</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202551</v>
      </c>
      <c r="D269" s="1">
        <f>'PR-RAS'!E273</f>
        <v>433984.55</v>
      </c>
      <c r="E269" s="1">
        <v>0</v>
      </c>
      <c r="F269" s="1">
        <v>0</v>
      </c>
      <c r="G269" s="2">
        <f t="shared" si="8"/>
        <v>286899.38680000004</v>
      </c>
      <c r="H269" s="2">
        <f t="shared" si="9"/>
        <v>0.45000000001164153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126449</v>
      </c>
      <c r="D270" s="1">
        <f>'PR-RAS'!E274</f>
        <v>433893.74</v>
      </c>
      <c r="E270" s="1">
        <v>0</v>
      </c>
      <c r="F270" s="1">
        <v>0</v>
      </c>
      <c r="G270" s="2">
        <f t="shared" si="8"/>
        <v>267449.61311999999</v>
      </c>
      <c r="H270" s="2">
        <f t="shared" si="9"/>
        <v>0.26000000000931323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943</v>
      </c>
      <c r="D273" s="1">
        <f>'PR-RAS'!E277</f>
        <v>90.81</v>
      </c>
      <c r="E273" s="1">
        <v>0</v>
      </c>
      <c r="F273" s="1">
        <v>0</v>
      </c>
      <c r="G273" s="2">
        <f t="shared" si="8"/>
        <v>305.89663999999999</v>
      </c>
      <c r="H273" s="2">
        <f t="shared" si="9"/>
        <v>0.18999999999999773</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75159</v>
      </c>
      <c r="D274" s="1">
        <f>'PR-RAS'!E278</f>
        <v>0</v>
      </c>
      <c r="E274" s="1">
        <v>0</v>
      </c>
      <c r="F274" s="1">
        <v>0</v>
      </c>
      <c r="G274" s="2">
        <f t="shared" si="8"/>
        <v>20518.407000000003</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1470000</v>
      </c>
      <c r="D275" s="1">
        <f>'PR-RAS'!E279</f>
        <v>450000</v>
      </c>
      <c r="E275" s="1">
        <v>0</v>
      </c>
      <c r="F275" s="1">
        <v>0</v>
      </c>
      <c r="G275" s="2">
        <f t="shared" si="8"/>
        <v>649380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1470000</v>
      </c>
      <c r="D276" s="1">
        <f>'PR-RAS'!E280</f>
        <v>450000</v>
      </c>
      <c r="E276" s="1">
        <v>0</v>
      </c>
      <c r="F276" s="1">
        <v>0</v>
      </c>
      <c r="G276" s="2">
        <f t="shared" si="8"/>
        <v>651750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1300463553</v>
      </c>
      <c r="D285" s="1">
        <f>'PR-RAS'!E289</f>
        <v>1431278341.55</v>
      </c>
      <c r="E285" s="1">
        <v>0</v>
      </c>
      <c r="F285" s="1">
        <v>0</v>
      </c>
      <c r="G285" s="2">
        <f t="shared" si="8"/>
        <v>1182297747.0523999</v>
      </c>
      <c r="H285" s="2">
        <f t="shared" si="9"/>
        <v>0.45000004768371582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205167124</v>
      </c>
      <c r="D286" s="1">
        <f>'PR-RAS'!E290</f>
        <v>247878702.4000001</v>
      </c>
      <c r="E286" s="1">
        <v>0</v>
      </c>
      <c r="F286" s="1">
        <v>0</v>
      </c>
      <c r="G286" s="2">
        <f t="shared" si="8"/>
        <v>199763490.70800003</v>
      </c>
      <c r="H286" s="2">
        <f t="shared" si="9"/>
        <v>0.40000009536743164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100638808</v>
      </c>
      <c r="D288" s="1">
        <f>'PR-RAS'!E292</f>
        <v>140849717.81</v>
      </c>
      <c r="E288" s="1">
        <v>0</v>
      </c>
      <c r="F288" s="1">
        <v>0</v>
      </c>
      <c r="G288" s="2">
        <f t="shared" si="8"/>
        <v>109731075.91893999</v>
      </c>
      <c r="H288" s="2">
        <f t="shared" si="9"/>
        <v>0.18999999761581421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80982137</v>
      </c>
      <c r="D290" s="1">
        <f>'PR-RAS'!E294</f>
        <v>68821316.5</v>
      </c>
      <c r="E290" s="1">
        <v>0</v>
      </c>
      <c r="F290" s="1">
        <v>0</v>
      </c>
      <c r="G290" s="2">
        <f t="shared" si="8"/>
        <v>63182558.529999994</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8168614</v>
      </c>
      <c r="D291" s="1">
        <f>'PR-RAS'!E295</f>
        <v>6693245.3600000003</v>
      </c>
      <c r="E291" s="1">
        <v>0</v>
      </c>
      <c r="F291" s="1">
        <v>0</v>
      </c>
      <c r="G291" s="2">
        <f t="shared" si="8"/>
        <v>6250980.3687999994</v>
      </c>
      <c r="H291" s="2">
        <f t="shared" si="9"/>
        <v>0.36000000033527613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51754140</v>
      </c>
      <c r="D292" s="1">
        <f>'PR-RAS'!E296</f>
        <v>40375993.700000003</v>
      </c>
      <c r="E292" s="1">
        <v>0</v>
      </c>
      <c r="F292" s="1">
        <v>0</v>
      </c>
      <c r="G292" s="2">
        <f t="shared" si="8"/>
        <v>38559283.073399998</v>
      </c>
      <c r="H292" s="2">
        <f t="shared" si="9"/>
        <v>0.29999999701976776</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514555</v>
      </c>
      <c r="D293" s="1">
        <f>'PR-RAS'!E298</f>
        <v>719450.78</v>
      </c>
      <c r="E293" s="1">
        <v>0</v>
      </c>
      <c r="F293" s="1">
        <v>0</v>
      </c>
      <c r="G293" s="2">
        <f t="shared" si="8"/>
        <v>570409.31551999995</v>
      </c>
      <c r="H293" s="2">
        <f t="shared" si="9"/>
        <v>0.21999999997206032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166075</v>
      </c>
      <c r="D294" s="1">
        <f>'PR-RAS'!E299</f>
        <v>157681.14000000001</v>
      </c>
      <c r="E294" s="1">
        <v>0</v>
      </c>
      <c r="F294" s="1">
        <v>0</v>
      </c>
      <c r="G294" s="2">
        <f t="shared" si="8"/>
        <v>141061.12304000001</v>
      </c>
      <c r="H294" s="2">
        <f t="shared" si="9"/>
        <v>0.14000000001396984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166075</v>
      </c>
      <c r="D295" s="1">
        <f>'PR-RAS'!E300</f>
        <v>157681.14000000001</v>
      </c>
      <c r="E295" s="1">
        <v>0</v>
      </c>
      <c r="F295" s="1">
        <v>0</v>
      </c>
      <c r="G295" s="2">
        <f t="shared" si="8"/>
        <v>141542.56031999999</v>
      </c>
      <c r="H295" s="2">
        <f t="shared" si="9"/>
        <v>0.14000000001396984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166075</v>
      </c>
      <c r="D296" s="1">
        <f>'PR-RAS'!E301</f>
        <v>157681.14000000001</v>
      </c>
      <c r="E296" s="1">
        <v>0</v>
      </c>
      <c r="F296" s="1">
        <v>0</v>
      </c>
      <c r="G296" s="2">
        <f t="shared" si="8"/>
        <v>142023.9976</v>
      </c>
      <c r="H296" s="2">
        <f t="shared" si="9"/>
        <v>0.14000000001396984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348480</v>
      </c>
      <c r="D306" s="1">
        <f>'PR-RAS'!E311</f>
        <v>561769.64</v>
      </c>
      <c r="E306" s="1">
        <v>0</v>
      </c>
      <c r="F306" s="1">
        <v>0</v>
      </c>
      <c r="G306" s="2">
        <f t="shared" si="8"/>
        <v>448965.88040000002</v>
      </c>
      <c r="H306" s="2">
        <f t="shared" si="9"/>
        <v>0.35999999998603016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97991</v>
      </c>
      <c r="D307" s="1">
        <f>'PR-RAS'!E312</f>
        <v>286931.64</v>
      </c>
      <c r="E307" s="1">
        <v>0</v>
      </c>
      <c r="F307" s="1">
        <v>0</v>
      </c>
      <c r="G307" s="2">
        <f t="shared" si="8"/>
        <v>205587.40968000001</v>
      </c>
      <c r="H307" s="2">
        <f t="shared" si="9"/>
        <v>0.35999999998603016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97991</v>
      </c>
      <c r="D308" s="1">
        <f>'PR-RAS'!E313</f>
        <v>286931.64</v>
      </c>
      <c r="E308" s="1">
        <v>0</v>
      </c>
      <c r="F308" s="1">
        <v>0</v>
      </c>
      <c r="G308" s="2">
        <f t="shared" si="8"/>
        <v>206259.26396000001</v>
      </c>
      <c r="H308" s="2">
        <f t="shared" si="9"/>
        <v>0.35999999998603016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184209</v>
      </c>
      <c r="D312" s="1">
        <f>'PR-RAS'!E317</f>
        <v>104245</v>
      </c>
      <c r="E312" s="1">
        <v>0</v>
      </c>
      <c r="F312" s="1">
        <v>0</v>
      </c>
      <c r="G312" s="2">
        <f t="shared" si="8"/>
        <v>122129.389</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600</v>
      </c>
      <c r="D313" s="1">
        <f>'PR-RAS'!E318</f>
        <v>6750</v>
      </c>
      <c r="E313" s="1">
        <v>0</v>
      </c>
      <c r="F313" s="1">
        <v>0</v>
      </c>
      <c r="G313" s="2">
        <f t="shared" si="8"/>
        <v>4399.2</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54209</v>
      </c>
      <c r="D316" s="1">
        <f>'PR-RAS'!E321</f>
        <v>15000</v>
      </c>
      <c r="E316" s="1">
        <v>0</v>
      </c>
      <c r="F316" s="1">
        <v>0</v>
      </c>
      <c r="G316" s="2">
        <f t="shared" si="8"/>
        <v>26525.834999999999</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98900</v>
      </c>
      <c r="D317" s="1">
        <f>'PR-RAS'!E322</f>
        <v>82495</v>
      </c>
      <c r="E317" s="1">
        <v>0</v>
      </c>
      <c r="F317" s="1">
        <v>0</v>
      </c>
      <c r="G317" s="2">
        <f t="shared" si="8"/>
        <v>83389.240000000005</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30500</v>
      </c>
      <c r="D319" s="1">
        <f>'PR-RAS'!E324</f>
        <v>0</v>
      </c>
      <c r="E319" s="1">
        <v>0</v>
      </c>
      <c r="F319" s="1">
        <v>0</v>
      </c>
      <c r="G319" s="2">
        <f t="shared" si="8"/>
        <v>9699</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66280</v>
      </c>
      <c r="D321" s="1">
        <f>'PR-RAS'!E326</f>
        <v>170593</v>
      </c>
      <c r="E321" s="1">
        <v>0</v>
      </c>
      <c r="F321" s="1">
        <v>0</v>
      </c>
      <c r="G321" s="2">
        <f t="shared" si="8"/>
        <v>130389.12000000001</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66280</v>
      </c>
      <c r="D322" s="1">
        <f>'PR-RAS'!E327</f>
        <v>170593</v>
      </c>
      <c r="E322" s="1">
        <v>0</v>
      </c>
      <c r="F322" s="1">
        <v>0</v>
      </c>
      <c r="G322" s="2">
        <f t="shared" si="8"/>
        <v>130796.58600000001</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245875290</v>
      </c>
      <c r="D345" s="1">
        <f>'PR-RAS'!E350</f>
        <v>108791396.54000001</v>
      </c>
      <c r="E345" s="1">
        <v>0</v>
      </c>
      <c r="F345" s="1">
        <v>0</v>
      </c>
      <c r="G345" s="2">
        <f t="shared" si="8"/>
        <v>159429580.57951999</v>
      </c>
      <c r="H345" s="2">
        <f t="shared" si="9"/>
        <v>0.45999999344348907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5351111</v>
      </c>
      <c r="D346" s="1">
        <f>'PR-RAS'!E351</f>
        <v>5482645.5500000007</v>
      </c>
      <c r="E346" s="1">
        <v>0</v>
      </c>
      <c r="F346" s="1">
        <v>0</v>
      </c>
      <c r="G346" s="2">
        <f t="shared" si="8"/>
        <v>5629158.7245000005</v>
      </c>
      <c r="H346" s="2">
        <f t="shared" si="9"/>
        <v>0.44999999925494194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5351111</v>
      </c>
      <c r="D351" s="1">
        <f>'PR-RAS'!E356</f>
        <v>5482645.5500000007</v>
      </c>
      <c r="E351" s="1">
        <v>0</v>
      </c>
      <c r="F351" s="1">
        <v>0</v>
      </c>
      <c r="G351" s="2">
        <f t="shared" si="8"/>
        <v>5710740.7350000003</v>
      </c>
      <c r="H351" s="2">
        <f t="shared" si="9"/>
        <v>0.44999999925494194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861354</v>
      </c>
      <c r="D354" s="1">
        <f>'PR-RAS'!E359</f>
        <v>726865.25</v>
      </c>
      <c r="E354" s="1">
        <v>0</v>
      </c>
      <c r="F354" s="1">
        <v>0</v>
      </c>
      <c r="G354" s="2">
        <f t="shared" si="8"/>
        <v>817224.82849999995</v>
      </c>
      <c r="H354" s="2">
        <f t="shared" si="9"/>
        <v>0.25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2896705</v>
      </c>
      <c r="D355" s="1">
        <f>'PR-RAS'!E360</f>
        <v>3785787.14</v>
      </c>
      <c r="E355" s="1">
        <v>0</v>
      </c>
      <c r="F355" s="1">
        <v>0</v>
      </c>
      <c r="G355" s="2">
        <f t="shared" si="8"/>
        <v>3705770.8651200002</v>
      </c>
      <c r="H355" s="2">
        <f t="shared" si="9"/>
        <v>0.14000000013038516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1593052</v>
      </c>
      <c r="D357" s="1">
        <f>'PR-RAS'!E362</f>
        <v>969993.16</v>
      </c>
      <c r="E357" s="1">
        <v>0</v>
      </c>
      <c r="F357" s="1">
        <v>0</v>
      </c>
      <c r="G357" s="2">
        <f t="shared" si="8"/>
        <v>1257761.6419200001</v>
      </c>
      <c r="H357" s="2">
        <f t="shared" si="9"/>
        <v>0.16000000003259629</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135994927</v>
      </c>
      <c r="D358" s="1">
        <f>'PR-RAS'!E363</f>
        <v>67384092.900000006</v>
      </c>
      <c r="E358" s="1">
        <v>0</v>
      </c>
      <c r="F358" s="1">
        <v>0</v>
      </c>
      <c r="G358" s="2">
        <f t="shared" si="8"/>
        <v>96662431.269600004</v>
      </c>
      <c r="H358" s="2">
        <f t="shared" si="9"/>
        <v>9.9999994039535522E-2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66616295</v>
      </c>
      <c r="D359" s="1">
        <f>'PR-RAS'!E364</f>
        <v>22641010.009999998</v>
      </c>
      <c r="E359" s="1">
        <v>0</v>
      </c>
      <c r="F359" s="1">
        <v>0</v>
      </c>
      <c r="G359" s="2">
        <f t="shared" si="8"/>
        <v>40059596.777159996</v>
      </c>
      <c r="H359" s="2">
        <f t="shared" si="9"/>
        <v>9.9999979138374329E-3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20828289</v>
      </c>
      <c r="D361" s="1">
        <f>'PR-RAS'!E366</f>
        <v>2653602.86</v>
      </c>
      <c r="E361" s="1">
        <v>0</v>
      </c>
      <c r="F361" s="1">
        <v>0</v>
      </c>
      <c r="G361" s="2">
        <f t="shared" si="8"/>
        <v>9408778.0991999991</v>
      </c>
      <c r="H361" s="2">
        <f t="shared" si="9"/>
        <v>0.14000000013038516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45788006</v>
      </c>
      <c r="D363" s="1">
        <f>'PR-RAS'!E368</f>
        <v>19987407.149999999</v>
      </c>
      <c r="E363" s="1">
        <v>0</v>
      </c>
      <c r="F363" s="1">
        <v>0</v>
      </c>
      <c r="G363" s="2">
        <f t="shared" si="8"/>
        <v>31046140.948599998</v>
      </c>
      <c r="H363" s="2">
        <f t="shared" si="9"/>
        <v>0.14999999850988388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59974492</v>
      </c>
      <c r="D364" s="1">
        <f>'PR-RAS'!E369</f>
        <v>24555474.119999997</v>
      </c>
      <c r="E364" s="1">
        <v>0</v>
      </c>
      <c r="F364" s="1">
        <v>0</v>
      </c>
      <c r="G364" s="2">
        <f t="shared" si="8"/>
        <v>39598014.807119995</v>
      </c>
      <c r="H364" s="2">
        <f t="shared" si="9"/>
        <v>0.11999999731779099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6532110</v>
      </c>
      <c r="D365" s="1">
        <f>'PR-RAS'!E370</f>
        <v>8375311.6100000003</v>
      </c>
      <c r="E365" s="1">
        <v>0</v>
      </c>
      <c r="F365" s="1">
        <v>0</v>
      </c>
      <c r="G365" s="2">
        <f t="shared" si="8"/>
        <v>8474914.8920799997</v>
      </c>
      <c r="H365" s="2">
        <f t="shared" si="9"/>
        <v>0.38999999966472387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226378</v>
      </c>
      <c r="D366" s="1">
        <f>'PR-RAS'!E371</f>
        <v>649632.97</v>
      </c>
      <c r="E366" s="1">
        <v>0</v>
      </c>
      <c r="F366" s="1">
        <v>0</v>
      </c>
      <c r="G366" s="2">
        <f t="shared" si="8"/>
        <v>556860.03810000001</v>
      </c>
      <c r="H366" s="2">
        <f t="shared" si="9"/>
        <v>3.0000000027939677E-2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1085980</v>
      </c>
      <c r="D367" s="1">
        <f>'PR-RAS'!E372</f>
        <v>1252642.03</v>
      </c>
      <c r="E367" s="1">
        <v>0</v>
      </c>
      <c r="F367" s="1">
        <v>0</v>
      </c>
      <c r="G367" s="2">
        <f t="shared" si="8"/>
        <v>1314402.6459599999</v>
      </c>
      <c r="H367" s="2">
        <f t="shared" si="9"/>
        <v>3.0000000027939677E-2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50130088</v>
      </c>
      <c r="D368" s="1">
        <f>'PR-RAS'!E373</f>
        <v>11676559.68</v>
      </c>
      <c r="E368" s="1">
        <v>0</v>
      </c>
      <c r="F368" s="1">
        <v>0</v>
      </c>
      <c r="G368" s="2">
        <f t="shared" si="8"/>
        <v>26968337.101119999</v>
      </c>
      <c r="H368" s="2">
        <f t="shared" si="9"/>
        <v>0.32000000029802322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373440</v>
      </c>
      <c r="D369" s="1">
        <f>'PR-RAS'!E374</f>
        <v>359173.31</v>
      </c>
      <c r="E369" s="1">
        <v>0</v>
      </c>
      <c r="F369" s="1">
        <v>0</v>
      </c>
      <c r="G369" s="2">
        <f t="shared" si="8"/>
        <v>401777.47616000002</v>
      </c>
      <c r="H369" s="2">
        <f t="shared" si="9"/>
        <v>0.30999999999767169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360773</v>
      </c>
      <c r="D370" s="1">
        <f>'PR-RAS'!E375</f>
        <v>246427.56</v>
      </c>
      <c r="E370" s="1">
        <v>0</v>
      </c>
      <c r="F370" s="1">
        <v>0</v>
      </c>
      <c r="G370" s="2">
        <f t="shared" si="8"/>
        <v>314988.77627999999</v>
      </c>
      <c r="H370" s="2">
        <f t="shared" si="9"/>
        <v>0.44000000000232831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1265723</v>
      </c>
      <c r="D371" s="1">
        <f>'PR-RAS'!E376</f>
        <v>1995726.96</v>
      </c>
      <c r="E371" s="1">
        <v>0</v>
      </c>
      <c r="F371" s="1">
        <v>0</v>
      </c>
      <c r="G371" s="2">
        <f t="shared" si="8"/>
        <v>1945155.4604</v>
      </c>
      <c r="H371" s="2">
        <f t="shared" si="9"/>
        <v>4.0000000037252903E-2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6553520</v>
      </c>
      <c r="D373" s="1">
        <f>'PR-RAS'!E378</f>
        <v>6299517.4900000002</v>
      </c>
      <c r="E373" s="1">
        <v>0</v>
      </c>
      <c r="F373" s="1">
        <v>0</v>
      </c>
      <c r="G373" s="2">
        <f t="shared" si="8"/>
        <v>7124750.4525600001</v>
      </c>
      <c r="H373" s="2">
        <f t="shared" si="9"/>
        <v>0.49000000022351742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6548328</v>
      </c>
      <c r="D374" s="1">
        <f>'PR-RAS'!E379</f>
        <v>6001579.9900000002</v>
      </c>
      <c r="E374" s="1">
        <v>0</v>
      </c>
      <c r="F374" s="1">
        <v>0</v>
      </c>
      <c r="G374" s="2">
        <f t="shared" si="8"/>
        <v>6919705.0165400002</v>
      </c>
      <c r="H374" s="2">
        <f t="shared" si="9"/>
        <v>9.9999997764825821E-3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5192</v>
      </c>
      <c r="D376" s="1">
        <f>'PR-RAS'!E381</f>
        <v>297937.5</v>
      </c>
      <c r="E376" s="1">
        <v>0</v>
      </c>
      <c r="F376" s="1">
        <v>0</v>
      </c>
      <c r="G376" s="2">
        <f t="shared" si="8"/>
        <v>225400.125</v>
      </c>
      <c r="H376" s="2">
        <f t="shared" si="9"/>
        <v>0.5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1779578</v>
      </c>
      <c r="D378" s="1">
        <f>'PR-RAS'!E383</f>
        <v>1923694.96</v>
      </c>
      <c r="E378" s="1">
        <v>0</v>
      </c>
      <c r="F378" s="1">
        <v>0</v>
      </c>
      <c r="G378" s="2">
        <f t="shared" si="8"/>
        <v>2121366.9058400001</v>
      </c>
      <c r="H378" s="2">
        <f t="shared" si="9"/>
        <v>4.0000000037252903E-2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1549882</v>
      </c>
      <c r="D379" s="1">
        <f>'PR-RAS'!E384</f>
        <v>1374222.27</v>
      </c>
      <c r="E379" s="1">
        <v>0</v>
      </c>
      <c r="F379" s="1">
        <v>0</v>
      </c>
      <c r="G379" s="2">
        <f t="shared" si="8"/>
        <v>1624767.43212</v>
      </c>
      <c r="H379" s="2">
        <f t="shared" si="9"/>
        <v>0.27000000001862645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300</v>
      </c>
      <c r="D380" s="1">
        <f>'PR-RAS'!E385</f>
        <v>30000</v>
      </c>
      <c r="E380" s="1">
        <v>0</v>
      </c>
      <c r="F380" s="1">
        <v>0</v>
      </c>
      <c r="G380" s="2">
        <f t="shared" si="8"/>
        <v>22853.7</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229396</v>
      </c>
      <c r="D381" s="1">
        <f>'PR-RAS'!E386</f>
        <v>519472.69</v>
      </c>
      <c r="E381" s="1">
        <v>0</v>
      </c>
      <c r="F381" s="1">
        <v>0</v>
      </c>
      <c r="G381" s="2">
        <f t="shared" si="8"/>
        <v>481969.72439999995</v>
      </c>
      <c r="H381" s="2">
        <f t="shared" si="9"/>
        <v>0.30999999999767169</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1071042</v>
      </c>
      <c r="D386" s="1">
        <f>'PR-RAS'!E391</f>
        <v>11964396.32</v>
      </c>
      <c r="E386" s="1">
        <v>0</v>
      </c>
      <c r="F386" s="1">
        <v>0</v>
      </c>
      <c r="G386" s="2">
        <f t="shared" si="8"/>
        <v>9624936.3364000004</v>
      </c>
      <c r="H386" s="2">
        <f t="shared" si="9"/>
        <v>0.32000000029802322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810273</v>
      </c>
      <c r="D388" s="1">
        <f>'PR-RAS'!E393</f>
        <v>11964396.32</v>
      </c>
      <c r="E388" s="1">
        <v>0</v>
      </c>
      <c r="F388" s="1">
        <v>0</v>
      </c>
      <c r="G388" s="2">
        <f t="shared" si="8"/>
        <v>9574018.4026800003</v>
      </c>
      <c r="H388" s="2">
        <f t="shared" si="9"/>
        <v>0.32000000029802322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38750</v>
      </c>
      <c r="D389" s="1">
        <f>'PR-RAS'!E394</f>
        <v>0</v>
      </c>
      <c r="E389" s="1">
        <v>0</v>
      </c>
      <c r="F389" s="1">
        <v>0</v>
      </c>
      <c r="G389" s="2">
        <f t="shared" si="8"/>
        <v>15035</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222019</v>
      </c>
      <c r="D390" s="1">
        <f>'PR-RAS'!E395</f>
        <v>0</v>
      </c>
      <c r="E390" s="1">
        <v>0</v>
      </c>
      <c r="F390" s="1">
        <v>0</v>
      </c>
      <c r="G390" s="2">
        <f t="shared" si="8"/>
        <v>86365.391000000003</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104529252</v>
      </c>
      <c r="D397" s="1">
        <f>'PR-RAS'!E402</f>
        <v>35924658.090000004</v>
      </c>
      <c r="E397" s="1">
        <v>0</v>
      </c>
      <c r="F397" s="1">
        <v>0</v>
      </c>
      <c r="G397" s="2">
        <f t="shared" si="8"/>
        <v>69845912.999280006</v>
      </c>
      <c r="H397" s="2">
        <f t="shared" si="9"/>
        <v>9.0000003576278687E-2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104529252</v>
      </c>
      <c r="D398" s="1">
        <f>'PR-RAS'!E403</f>
        <v>35808661.560000002</v>
      </c>
      <c r="E398" s="1">
        <v>0</v>
      </c>
      <c r="F398" s="1">
        <v>0</v>
      </c>
      <c r="G398" s="2">
        <f t="shared" si="8"/>
        <v>69930190.322640002</v>
      </c>
      <c r="H398" s="2">
        <f t="shared" si="9"/>
        <v>0.43999999761581421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115996.53</v>
      </c>
      <c r="E399" s="1">
        <v>0</v>
      </c>
      <c r="F399" s="1">
        <v>0</v>
      </c>
      <c r="G399" s="2">
        <f t="shared" si="8"/>
        <v>92333.237880000001</v>
      </c>
      <c r="H399" s="2">
        <f t="shared" si="9"/>
        <v>0.47000000000116415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245360735</v>
      </c>
      <c r="D403" s="1">
        <f>'PR-RAS'!E408</f>
        <v>108071945.76000001</v>
      </c>
      <c r="E403" s="1">
        <v>0</v>
      </c>
      <c r="F403" s="1">
        <v>0</v>
      </c>
      <c r="G403" s="2">
        <f t="shared" si="8"/>
        <v>185524859.86104</v>
      </c>
      <c r="H403" s="2">
        <f t="shared" si="9"/>
        <v>0.23999999463558197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199532786</v>
      </c>
      <c r="D405" s="1">
        <f>'PR-RAS'!E410</f>
        <v>161788503.47</v>
      </c>
      <c r="E405" s="1">
        <v>0</v>
      </c>
      <c r="F405" s="1">
        <v>0</v>
      </c>
      <c r="G405" s="2">
        <f t="shared" si="8"/>
        <v>211336356.34776002</v>
      </c>
      <c r="H405" s="2">
        <f t="shared" si="9"/>
        <v>0.4699999988079071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362104</v>
      </c>
      <c r="D406" s="1">
        <f>'PR-RAS'!E411</f>
        <v>256624.83</v>
      </c>
      <c r="E406" s="1">
        <v>0</v>
      </c>
      <c r="F406" s="1">
        <v>0</v>
      </c>
      <c r="G406" s="2">
        <f t="shared" si="8"/>
        <v>354518.23229999997</v>
      </c>
      <c r="H406" s="2">
        <f t="shared" si="9"/>
        <v>0.17000000001280569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1506145232</v>
      </c>
      <c r="D407" s="1">
        <f>'PR-RAS'!E412</f>
        <v>1679876494.73</v>
      </c>
      <c r="E407" s="1">
        <v>0</v>
      </c>
      <c r="F407" s="1">
        <v>0</v>
      </c>
      <c r="G407" s="2">
        <f t="shared" si="8"/>
        <v>1975554677.9127603</v>
      </c>
      <c r="H407" s="2">
        <f t="shared" si="9"/>
        <v>0.26999998092651367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1546338843</v>
      </c>
      <c r="D408" s="1">
        <f>'PR-RAS'!E413</f>
        <v>1540069738.0899999</v>
      </c>
      <c r="E408" s="1">
        <v>0</v>
      </c>
      <c r="F408" s="1">
        <v>0</v>
      </c>
      <c r="G408" s="2">
        <f t="shared" si="8"/>
        <v>1882976675.90626</v>
      </c>
      <c r="H408" s="2">
        <f t="shared" si="9"/>
        <v>8.9999914169311523E-2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139806756.6400001</v>
      </c>
      <c r="E409" s="1">
        <v>0</v>
      </c>
      <c r="F409" s="1">
        <v>0</v>
      </c>
      <c r="G409" s="2">
        <f t="shared" si="8"/>
        <v>114082313.41824009</v>
      </c>
      <c r="H409" s="2">
        <f t="shared" si="9"/>
        <v>0.3599998950958252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40193611</v>
      </c>
      <c r="D410" s="1">
        <f>'PR-RAS'!E415</f>
        <v>0</v>
      </c>
      <c r="E410" s="1">
        <v>0</v>
      </c>
      <c r="F410" s="1">
        <v>0</v>
      </c>
      <c r="G410" s="2">
        <f t="shared" si="8"/>
        <v>16439186.898999998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98893978</v>
      </c>
      <c r="D412" s="1">
        <f>'PR-RAS'!E417</f>
        <v>20938785.659999996</v>
      </c>
      <c r="E412" s="1">
        <v>0</v>
      </c>
      <c r="F412" s="1">
        <v>0</v>
      </c>
      <c r="G412" s="2">
        <f t="shared" si="8"/>
        <v>57857106.770519994</v>
      </c>
      <c r="H412" s="2">
        <f t="shared" si="9"/>
        <v>0.34000000357627869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81344241</v>
      </c>
      <c r="D413" s="1">
        <f>'PR-RAS'!E418</f>
        <v>69077941.329999998</v>
      </c>
      <c r="E413" s="1">
        <v>0</v>
      </c>
      <c r="F413" s="1">
        <v>0</v>
      </c>
      <c r="G413" s="2">
        <f t="shared" si="8"/>
        <v>90434050.947919995</v>
      </c>
      <c r="H413" s="2">
        <f t="shared" si="9"/>
        <v>0.32999999821186066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220074801</v>
      </c>
      <c r="D414" s="1">
        <f>'PR-RAS'!E420</f>
        <v>14616218.619999999</v>
      </c>
      <c r="E414" s="1">
        <v>0</v>
      </c>
      <c r="F414" s="1">
        <v>0</v>
      </c>
      <c r="G414" s="2">
        <f t="shared" si="8"/>
        <v>102963889.39312001</v>
      </c>
      <c r="H414" s="2">
        <f t="shared" si="9"/>
        <v>0.38000000081956387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10806568</v>
      </c>
      <c r="D415" s="1">
        <f>'PR-RAS'!E421</f>
        <v>12295110.809999999</v>
      </c>
      <c r="E415" s="1">
        <v>0</v>
      </c>
      <c r="F415" s="1">
        <v>0</v>
      </c>
      <c r="G415" s="2">
        <f t="shared" si="8"/>
        <v>14654270.902679998</v>
      </c>
      <c r="H415" s="2">
        <f t="shared" si="9"/>
        <v>0.19000000134110451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73200</v>
      </c>
      <c r="D421" s="1">
        <f>'PR-RAS'!E427</f>
        <v>131876.10999999999</v>
      </c>
      <c r="E421" s="1">
        <v>0</v>
      </c>
      <c r="F421" s="1">
        <v>0</v>
      </c>
      <c r="G421" s="2">
        <f t="shared" si="8"/>
        <v>141519.93239999999</v>
      </c>
      <c r="H421" s="2">
        <f t="shared" si="9"/>
        <v>0.10999999998603016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73200</v>
      </c>
      <c r="D422" s="1">
        <f>'PR-RAS'!E428</f>
        <v>131876.10999999999</v>
      </c>
      <c r="E422" s="1">
        <v>0</v>
      </c>
      <c r="F422" s="1">
        <v>0</v>
      </c>
      <c r="G422" s="2">
        <f t="shared" si="8"/>
        <v>141856.88462</v>
      </c>
      <c r="H422" s="2">
        <f t="shared" si="9"/>
        <v>0.10999999998603016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10005021</v>
      </c>
      <c r="D436" s="1">
        <f>'PR-RAS'!E442</f>
        <v>11587275.91</v>
      </c>
      <c r="E436" s="1">
        <v>0</v>
      </c>
      <c r="F436" s="1">
        <v>0</v>
      </c>
      <c r="G436" s="2">
        <f t="shared" si="8"/>
        <v>14433114.1767</v>
      </c>
      <c r="H436" s="2">
        <f t="shared" si="9"/>
        <v>8.9999999850988388E-2</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10005021</v>
      </c>
      <c r="D438" s="1">
        <f>'PR-RAS'!E444</f>
        <v>11587275.91</v>
      </c>
      <c r="E438" s="1">
        <v>0</v>
      </c>
      <c r="F438" s="1">
        <v>0</v>
      </c>
      <c r="G438" s="2">
        <f t="shared" si="8"/>
        <v>14499473.32234</v>
      </c>
      <c r="H438" s="2">
        <f t="shared" si="9"/>
        <v>8.9999999850988388E-2</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728347</v>
      </c>
      <c r="D449" s="1">
        <f>'PR-RAS'!E455</f>
        <v>575958.79</v>
      </c>
      <c r="E449" s="1">
        <v>0</v>
      </c>
      <c r="F449" s="1">
        <v>0</v>
      </c>
      <c r="G449" s="2">
        <f t="shared" si="8"/>
        <v>842358.53184000007</v>
      </c>
      <c r="H449" s="2">
        <f t="shared" si="9"/>
        <v>0.2099999999627471</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728347</v>
      </c>
      <c r="D450" s="1">
        <f>'PR-RAS'!E456</f>
        <v>575958.79</v>
      </c>
      <c r="E450" s="1">
        <v>0</v>
      </c>
      <c r="F450" s="1">
        <v>0</v>
      </c>
      <c r="G450" s="2">
        <f t="shared" si="8"/>
        <v>844238.79642000003</v>
      </c>
      <c r="H450" s="2">
        <f t="shared" si="9"/>
        <v>0.2099999999627471</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136977</v>
      </c>
      <c r="D466" s="1">
        <f>'PR-RAS'!E472</f>
        <v>89946.96</v>
      </c>
      <c r="E466" s="1">
        <v>0</v>
      </c>
      <c r="F466" s="1">
        <v>0</v>
      </c>
      <c r="G466" s="2">
        <f t="shared" si="8"/>
        <v>147344.97780000002</v>
      </c>
      <c r="H466" s="2">
        <f t="shared" si="9"/>
        <v>3.9999999993597157E-2</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136977</v>
      </c>
      <c r="D471" s="1">
        <f>'PR-RAS'!E477</f>
        <v>89946.96</v>
      </c>
      <c r="E471" s="1">
        <v>0</v>
      </c>
      <c r="F471" s="1">
        <v>0</v>
      </c>
      <c r="G471" s="2">
        <f t="shared" si="8"/>
        <v>148929.33240000001</v>
      </c>
      <c r="H471" s="2">
        <f t="shared" si="9"/>
        <v>3.9999999993597157E-2</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209131256</v>
      </c>
      <c r="D478" s="1">
        <f>'PR-RAS'!E484</f>
        <v>2231160.85</v>
      </c>
      <c r="E478" s="1">
        <v>0</v>
      </c>
      <c r="F478" s="1">
        <v>0</v>
      </c>
      <c r="G478" s="2">
        <f t="shared" si="8"/>
        <v>101884136.56289999</v>
      </c>
      <c r="H478" s="2">
        <f t="shared" si="9"/>
        <v>0.14999999990686774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206757313</v>
      </c>
      <c r="D489" s="1">
        <f>'PR-RAS'!E495</f>
        <v>2231160.85</v>
      </c>
      <c r="E489" s="1">
        <v>0</v>
      </c>
      <c r="F489" s="1">
        <v>0</v>
      </c>
      <c r="G489" s="2">
        <f t="shared" si="8"/>
        <v>103075181.73359999</v>
      </c>
      <c r="H489" s="2">
        <f t="shared" si="9"/>
        <v>0.14999999990686774</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206613678</v>
      </c>
      <c r="D490" s="1">
        <f>'PR-RAS'!E496</f>
        <v>2231160.85</v>
      </c>
      <c r="E490" s="1">
        <v>0</v>
      </c>
      <c r="F490" s="1">
        <v>0</v>
      </c>
      <c r="G490" s="2">
        <f t="shared" si="8"/>
        <v>103216163.85329999</v>
      </c>
      <c r="H490" s="2">
        <f t="shared" si="9"/>
        <v>0.14999999990686774</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143635</v>
      </c>
      <c r="D492" s="1">
        <f>'PR-RAS'!E498</f>
        <v>0</v>
      </c>
      <c r="E492" s="1">
        <v>0</v>
      </c>
      <c r="F492" s="1">
        <v>0</v>
      </c>
      <c r="G492" s="2">
        <f t="shared" si="8"/>
        <v>70524.785000000003</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2373943</v>
      </c>
      <c r="D501" s="1">
        <f>'PR-RAS'!E507</f>
        <v>0</v>
      </c>
      <c r="E501" s="1">
        <v>0</v>
      </c>
      <c r="F501" s="1">
        <v>0</v>
      </c>
      <c r="G501" s="2">
        <f t="shared" si="8"/>
        <v>1186971.5</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1373943</v>
      </c>
      <c r="D502" s="1">
        <f>'PR-RAS'!E508</f>
        <v>0</v>
      </c>
      <c r="E502" s="1">
        <v>0</v>
      </c>
      <c r="F502" s="1">
        <v>0</v>
      </c>
      <c r="G502" s="2">
        <f t="shared" si="8"/>
        <v>688345.44299999997</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1000000</v>
      </c>
      <c r="D503" s="1">
        <f>'PR-RAS'!E509</f>
        <v>0</v>
      </c>
      <c r="E503" s="1">
        <v>0</v>
      </c>
      <c r="F503" s="1">
        <v>0</v>
      </c>
      <c r="G503" s="2">
        <f t="shared" si="8"/>
        <v>502000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62786452</v>
      </c>
      <c r="D522" s="1">
        <f>'PR-RAS'!E528</f>
        <v>91409690.25</v>
      </c>
      <c r="E522" s="1">
        <v>0</v>
      </c>
      <c r="F522" s="1">
        <v>0</v>
      </c>
      <c r="G522" s="2">
        <f t="shared" ref="G522:G809" si="10">(B522/1000)*(C522*1+D522*2)</f>
        <v>127960638.7325</v>
      </c>
      <c r="H522" s="2">
        <f t="shared" ref="H522:H809" si="11">ABS(C522-ROUND(C522,0))+ABS(D522-ROUND(D522,0))</f>
        <v>0.25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12503807</v>
      </c>
      <c r="D523" s="1">
        <f>'PR-RAS'!E529</f>
        <v>17449296.289999999</v>
      </c>
      <c r="E523" s="1">
        <v>0</v>
      </c>
      <c r="F523" s="1">
        <v>0</v>
      </c>
      <c r="G523" s="2">
        <f t="shared" si="10"/>
        <v>24744052.580759998</v>
      </c>
      <c r="H523" s="2">
        <f t="shared" si="11"/>
        <v>0.28999999910593033</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11927848</v>
      </c>
      <c r="D544" s="1">
        <f>'PR-RAS'!E550</f>
        <v>16872820.559999999</v>
      </c>
      <c r="E544" s="1">
        <v>0</v>
      </c>
      <c r="F544" s="1">
        <v>0</v>
      </c>
      <c r="G544" s="2">
        <f t="shared" si="10"/>
        <v>24800704.592160001</v>
      </c>
      <c r="H544" s="2">
        <f t="shared" si="11"/>
        <v>0.44000000134110451</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11927848</v>
      </c>
      <c r="D545" s="1">
        <f>'PR-RAS'!E551</f>
        <v>16872820.559999999</v>
      </c>
      <c r="E545" s="1">
        <v>0</v>
      </c>
      <c r="F545" s="1">
        <v>0</v>
      </c>
      <c r="G545" s="2">
        <f t="shared" si="10"/>
        <v>24846378.081280001</v>
      </c>
      <c r="H545" s="2">
        <f t="shared" si="11"/>
        <v>0.44000000134110451</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575959</v>
      </c>
      <c r="D557" s="1">
        <f>'PR-RAS'!E563</f>
        <v>576475.73</v>
      </c>
      <c r="E557" s="1">
        <v>0</v>
      </c>
      <c r="F557" s="1">
        <v>0</v>
      </c>
      <c r="G557" s="2">
        <f t="shared" si="10"/>
        <v>961274.21576000005</v>
      </c>
      <c r="H557" s="2">
        <f t="shared" si="11"/>
        <v>0.27000000001862645</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575959</v>
      </c>
      <c r="D558" s="1">
        <f>'PR-RAS'!E564</f>
        <v>576475.73</v>
      </c>
      <c r="E558" s="1">
        <v>0</v>
      </c>
      <c r="F558" s="1">
        <v>0</v>
      </c>
      <c r="G558" s="2">
        <f t="shared" si="10"/>
        <v>963003.12622000009</v>
      </c>
      <c r="H558" s="2">
        <f t="shared" si="11"/>
        <v>0.27000000001862645</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75000</v>
      </c>
      <c r="E574" s="1">
        <v>0</v>
      </c>
      <c r="F574" s="1">
        <v>0</v>
      </c>
      <c r="G574" s="2">
        <f t="shared" si="10"/>
        <v>85950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75000</v>
      </c>
      <c r="E579" s="1">
        <v>0</v>
      </c>
      <c r="F579" s="1">
        <v>0</v>
      </c>
      <c r="G579" s="2">
        <f t="shared" si="10"/>
        <v>86700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75000</v>
      </c>
      <c r="E580" s="1">
        <v>0</v>
      </c>
      <c r="F580" s="1">
        <v>0</v>
      </c>
      <c r="G580" s="2">
        <f t="shared" si="10"/>
        <v>86850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50282645</v>
      </c>
      <c r="D587" s="1">
        <f>'PR-RAS'!E593</f>
        <v>73885393.960000008</v>
      </c>
      <c r="E587" s="1">
        <v>0</v>
      </c>
      <c r="F587" s="1">
        <v>0</v>
      </c>
      <c r="G587" s="2">
        <f t="shared" si="10"/>
        <v>116059311.69112</v>
      </c>
      <c r="H587" s="2">
        <f t="shared" si="11"/>
        <v>3.9999991655349731E-2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416645.3</v>
      </c>
      <c r="E593" s="1">
        <v>0</v>
      </c>
      <c r="F593" s="1">
        <v>0</v>
      </c>
      <c r="G593" s="2">
        <f t="shared" si="10"/>
        <v>493308.03519999998</v>
      </c>
      <c r="H593" s="2">
        <f t="shared" si="11"/>
        <v>0.29999999998835847</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416645.3</v>
      </c>
      <c r="E594" s="1">
        <v>0</v>
      </c>
      <c r="F594" s="1">
        <v>0</v>
      </c>
      <c r="G594" s="2">
        <f t="shared" si="10"/>
        <v>494141.32579999999</v>
      </c>
      <c r="H594" s="2">
        <f t="shared" si="11"/>
        <v>0.29999999998835847</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46370149</v>
      </c>
      <c r="D599" s="1">
        <f>'PR-RAS'!E605</f>
        <v>68150748.290000007</v>
      </c>
      <c r="E599" s="1">
        <v>0</v>
      </c>
      <c r="F599" s="1">
        <v>0</v>
      </c>
      <c r="G599" s="2">
        <f t="shared" si="10"/>
        <v>109237644.05684</v>
      </c>
      <c r="H599" s="2">
        <f t="shared" si="11"/>
        <v>0.29000000655651093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46370149</v>
      </c>
      <c r="D600" s="1">
        <f>'PR-RAS'!E606</f>
        <v>68150748.290000007</v>
      </c>
      <c r="E600" s="1">
        <v>0</v>
      </c>
      <c r="F600" s="1">
        <v>0</v>
      </c>
      <c r="G600" s="2">
        <f t="shared" si="10"/>
        <v>109420315.70242</v>
      </c>
      <c r="H600" s="2">
        <f t="shared" si="11"/>
        <v>0.29000000655651093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3912496</v>
      </c>
      <c r="D611" s="1">
        <f>'PR-RAS'!E617</f>
        <v>5318000.37</v>
      </c>
      <c r="E611" s="1">
        <v>0</v>
      </c>
      <c r="F611" s="1">
        <v>0</v>
      </c>
      <c r="G611" s="2">
        <f t="shared" si="10"/>
        <v>8874583.0113999993</v>
      </c>
      <c r="H611" s="2">
        <f t="shared" si="11"/>
        <v>0.37000000011175871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3912496</v>
      </c>
      <c r="D612" s="1">
        <f>'PR-RAS'!E618</f>
        <v>5318000.37</v>
      </c>
      <c r="E612" s="1">
        <v>0</v>
      </c>
      <c r="F612" s="1">
        <v>0</v>
      </c>
      <c r="G612" s="2">
        <f t="shared" si="10"/>
        <v>8889131.5081399996</v>
      </c>
      <c r="H612" s="2">
        <f t="shared" si="11"/>
        <v>0.37000000011175871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157288349</v>
      </c>
      <c r="D629" s="1">
        <f>'PR-RAS'!E635</f>
        <v>0</v>
      </c>
      <c r="E629" s="1">
        <v>0</v>
      </c>
      <c r="F629" s="1">
        <v>0</v>
      </c>
      <c r="G629" s="2">
        <f t="shared" si="10"/>
        <v>98777083.172000006</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76793471.629999995</v>
      </c>
      <c r="E630" s="1">
        <v>0</v>
      </c>
      <c r="F630" s="1">
        <v>0</v>
      </c>
      <c r="G630" s="2">
        <f t="shared" si="10"/>
        <v>96606187.310539991</v>
      </c>
      <c r="H630" s="2">
        <f t="shared" si="11"/>
        <v>0.37000000476837158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34413131</v>
      </c>
      <c r="D631" s="1">
        <f>'PR-RAS'!E637</f>
        <v>72602491.120000005</v>
      </c>
      <c r="E631" s="1">
        <v>0</v>
      </c>
      <c r="F631" s="1">
        <v>0</v>
      </c>
      <c r="G631" s="2">
        <f t="shared" si="10"/>
        <v>113159411.34120001</v>
      </c>
      <c r="H631" s="2">
        <f t="shared" si="11"/>
        <v>0.12000000476837158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1726220033</v>
      </c>
      <c r="D633" s="1">
        <f>'PR-RAS'!E639</f>
        <v>1694492713.3499999</v>
      </c>
      <c r="E633" s="1">
        <v>0</v>
      </c>
      <c r="F633" s="1">
        <v>0</v>
      </c>
      <c r="G633" s="2">
        <f t="shared" si="10"/>
        <v>3232809850.5303998</v>
      </c>
      <c r="H633" s="2">
        <f t="shared" si="11"/>
        <v>0.34999990463256836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1609125295</v>
      </c>
      <c r="D634" s="1">
        <f>'PR-RAS'!E640</f>
        <v>1631479428.3399999</v>
      </c>
      <c r="E634" s="1">
        <v>0</v>
      </c>
      <c r="F634" s="1">
        <v>0</v>
      </c>
      <c r="G634" s="2">
        <f t="shared" si="10"/>
        <v>3084029268.0134401</v>
      </c>
      <c r="H634" s="2">
        <f t="shared" si="11"/>
        <v>0.33999991416931152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117094738</v>
      </c>
      <c r="D635" s="1">
        <f>'PR-RAS'!E641</f>
        <v>63013285.00999999</v>
      </c>
      <c r="E635" s="1">
        <v>0</v>
      </c>
      <c r="F635" s="1">
        <v>0</v>
      </c>
      <c r="G635" s="2">
        <f t="shared" si="10"/>
        <v>154138909.28467998</v>
      </c>
      <c r="H635" s="2">
        <f t="shared" si="11"/>
        <v>9.9999904632568359E-3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51663705.460000008</v>
      </c>
      <c r="E637" s="1">
        <v>0</v>
      </c>
      <c r="F637" s="1">
        <v>0</v>
      </c>
      <c r="G637" s="2">
        <f t="shared" si="10"/>
        <v>65716233.345120013</v>
      </c>
      <c r="H637" s="2">
        <f t="shared" si="11"/>
        <v>0.46000000834465027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64480847</v>
      </c>
      <c r="D638" s="1">
        <f>'PR-RAS'!E644</f>
        <v>0</v>
      </c>
      <c r="E638" s="1">
        <v>0</v>
      </c>
      <c r="F638" s="1">
        <v>0</v>
      </c>
      <c r="G638" s="2">
        <f t="shared" si="10"/>
        <v>41074299.538999997</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52613891</v>
      </c>
      <c r="D639" s="1">
        <f>'PR-RAS'!E645</f>
        <v>114676990.47</v>
      </c>
      <c r="E639" s="1">
        <v>0</v>
      </c>
      <c r="F639" s="1">
        <v>0</v>
      </c>
      <c r="G639" s="2">
        <f t="shared" si="10"/>
        <v>179895502.29772002</v>
      </c>
      <c r="H639" s="2">
        <f t="shared" si="11"/>
        <v>0.4699999988079071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33073900</v>
      </c>
      <c r="D641" s="1">
        <f>'PR-RAS'!E647</f>
        <v>36668306.829999998</v>
      </c>
      <c r="E641" s="1">
        <v>0</v>
      </c>
      <c r="F641" s="1">
        <v>0</v>
      </c>
      <c r="G641" s="2">
        <f t="shared" si="10"/>
        <v>68102728.742400005</v>
      </c>
      <c r="H641" s="2">
        <f t="shared" si="11"/>
        <v>0.17000000178813934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146700103</v>
      </c>
      <c r="D642" s="1">
        <f>'PR-RAS'!E649</f>
        <v>231047715.30000001</v>
      </c>
      <c r="E642" s="1">
        <v>0</v>
      </c>
      <c r="F642" s="1">
        <v>0</v>
      </c>
      <c r="G642" s="2">
        <f t="shared" si="10"/>
        <v>390237937.03760004</v>
      </c>
      <c r="H642" s="2">
        <f t="shared" si="11"/>
        <v>0.30000001192092896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2050113018</v>
      </c>
      <c r="D643" s="1">
        <f>'PR-RAS'!E650</f>
        <v>2142243066.3699999</v>
      </c>
      <c r="E643" s="1">
        <v>0</v>
      </c>
      <c r="F643" s="1">
        <v>0</v>
      </c>
      <c r="G643" s="2">
        <f t="shared" si="10"/>
        <v>4066812654.7750797</v>
      </c>
      <c r="H643" s="2">
        <f t="shared" si="11"/>
        <v>0.36999988555908203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1967116159</v>
      </c>
      <c r="D644" s="1">
        <f>'PR-RAS'!E651</f>
        <v>2128032469.3099999</v>
      </c>
      <c r="E644" s="1">
        <v>0</v>
      </c>
      <c r="F644" s="1">
        <v>0</v>
      </c>
      <c r="G644" s="2">
        <f t="shared" si="10"/>
        <v>4001505445.76966</v>
      </c>
      <c r="H644" s="2">
        <f t="shared" si="11"/>
        <v>0.30999994277954102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229696962</v>
      </c>
      <c r="D645" s="1">
        <f>'PR-RAS'!E652</f>
        <v>245258312.36000013</v>
      </c>
      <c r="E645" s="1">
        <v>0</v>
      </c>
      <c r="F645" s="1">
        <v>0</v>
      </c>
      <c r="G645" s="2">
        <f t="shared" si="10"/>
        <v>463817549.84768021</v>
      </c>
      <c r="H645" s="2">
        <f t="shared" si="11"/>
        <v>0.3600001335144043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297</v>
      </c>
      <c r="D646" s="1">
        <f>'PR-RAS'!E653</f>
        <v>295</v>
      </c>
      <c r="E646" s="1">
        <v>0</v>
      </c>
      <c r="F646" s="1">
        <v>0</v>
      </c>
      <c r="G646" s="2">
        <f t="shared" si="10"/>
        <v>572.11500000000001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5271</v>
      </c>
      <c r="D647" s="1">
        <f>'PR-RAS'!E654</f>
        <v>5356</v>
      </c>
      <c r="E647" s="1">
        <v>0</v>
      </c>
      <c r="F647" s="1">
        <v>0</v>
      </c>
      <c r="G647" s="2">
        <f t="shared" si="10"/>
        <v>10325.018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280</v>
      </c>
      <c r="D648" s="1">
        <f>'PR-RAS'!E655</f>
        <v>280</v>
      </c>
      <c r="E648" s="1">
        <v>0</v>
      </c>
      <c r="F648" s="1">
        <v>0</v>
      </c>
      <c r="G648" s="2">
        <f t="shared" si="10"/>
        <v>543.48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4668</v>
      </c>
      <c r="D649" s="1">
        <f>'PR-RAS'!E656</f>
        <v>4726</v>
      </c>
      <c r="E649" s="1">
        <v>0</v>
      </c>
      <c r="F649" s="1">
        <v>0</v>
      </c>
      <c r="G649" s="2">
        <f t="shared" si="10"/>
        <v>9149.76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21936030</v>
      </c>
      <c r="D650" s="1">
        <f>'PR-RAS'!E657</f>
        <v>29199067.449999999</v>
      </c>
      <c r="E650" s="1">
        <v>0</v>
      </c>
      <c r="F650" s="1">
        <v>0</v>
      </c>
      <c r="G650" s="2">
        <f t="shared" si="10"/>
        <v>52136873.020100005</v>
      </c>
      <c r="H650" s="2">
        <f t="shared" si="11"/>
        <v>0.44999999925494194</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16132797</v>
      </c>
      <c r="D652" s="1">
        <f>'PR-RAS'!E659</f>
        <v>17236783.25</v>
      </c>
      <c r="E652" s="1">
        <v>0</v>
      </c>
      <c r="F652" s="1">
        <v>0</v>
      </c>
      <c r="G652" s="2">
        <f t="shared" si="10"/>
        <v>32944742.638500001</v>
      </c>
      <c r="H652" s="2">
        <f t="shared" si="11"/>
        <v>0.25</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37701786</v>
      </c>
      <c r="D654" s="1">
        <f>'PR-RAS'!E661</f>
        <v>38900704.299999997</v>
      </c>
      <c r="E654" s="1">
        <v>0</v>
      </c>
      <c r="F654" s="1">
        <v>0</v>
      </c>
      <c r="G654" s="2">
        <f t="shared" si="10"/>
        <v>75423586.073799998</v>
      </c>
      <c r="H654" s="2">
        <f t="shared" si="11"/>
        <v>0.29999999701976776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5932020</v>
      </c>
      <c r="D656" s="1">
        <f>'PR-RAS'!E663</f>
        <v>9493843.0500000007</v>
      </c>
      <c r="E656" s="1">
        <v>0</v>
      </c>
      <c r="F656" s="1">
        <v>0</v>
      </c>
      <c r="G656" s="2">
        <f t="shared" si="10"/>
        <v>16322407.495500002</v>
      </c>
      <c r="H656" s="2">
        <f t="shared" si="11"/>
        <v>5.000000074505806E-2</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2822756</v>
      </c>
      <c r="D657" s="1">
        <f>'PR-RAS'!E664</f>
        <v>2549026.5499999998</v>
      </c>
      <c r="E657" s="1">
        <v>0</v>
      </c>
      <c r="F657" s="1">
        <v>0</v>
      </c>
      <c r="G657" s="2">
        <f t="shared" si="10"/>
        <v>5196050.7696000002</v>
      </c>
      <c r="H657" s="2">
        <f t="shared" si="11"/>
        <v>0.45000000018626451</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20300</v>
      </c>
      <c r="D658" s="1">
        <f>'PR-RAS'!E665</f>
        <v>2000000</v>
      </c>
      <c r="E658" s="1">
        <v>0</v>
      </c>
      <c r="F658" s="1">
        <v>0</v>
      </c>
      <c r="G658" s="2">
        <f t="shared" si="10"/>
        <v>2641337.1</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17910</v>
      </c>
      <c r="D659" s="1">
        <f>'PR-RAS'!E666</f>
        <v>0</v>
      </c>
      <c r="E659" s="1">
        <v>0</v>
      </c>
      <c r="F659" s="1">
        <v>0</v>
      </c>
      <c r="G659" s="2">
        <f t="shared" si="10"/>
        <v>11784.78</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6000</v>
      </c>
      <c r="D660" s="1">
        <f>'PR-RAS'!E667</f>
        <v>7000</v>
      </c>
      <c r="E660" s="1">
        <v>0</v>
      </c>
      <c r="F660" s="1">
        <v>0</v>
      </c>
      <c r="G660" s="2">
        <f t="shared" si="10"/>
        <v>13180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80620.649999999994</v>
      </c>
      <c r="E661" s="1">
        <v>0</v>
      </c>
      <c r="F661" s="1">
        <v>0</v>
      </c>
      <c r="G661" s="2">
        <f t="shared" si="10"/>
        <v>106419.258</v>
      </c>
      <c r="H661" s="2">
        <f t="shared" si="11"/>
        <v>0.35000000000582077</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7987836</v>
      </c>
      <c r="D662" s="1">
        <f>'PR-RAS'!E669</f>
        <v>6728179.2800000003</v>
      </c>
      <c r="E662" s="1">
        <v>0</v>
      </c>
      <c r="F662" s="1">
        <v>0</v>
      </c>
      <c r="G662" s="2">
        <f t="shared" si="10"/>
        <v>14174612.604160002</v>
      </c>
      <c r="H662" s="2">
        <f t="shared" si="11"/>
        <v>0.28000000026077032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442725</v>
      </c>
      <c r="D663" s="1">
        <f>'PR-RAS'!E670</f>
        <v>5362899.51</v>
      </c>
      <c r="E663" s="1">
        <v>0</v>
      </c>
      <c r="F663" s="1">
        <v>0</v>
      </c>
      <c r="G663" s="2">
        <f t="shared" si="10"/>
        <v>7393562.9012400005</v>
      </c>
      <c r="H663" s="2">
        <f t="shared" si="11"/>
        <v>0.49000000022351742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79375</v>
      </c>
      <c r="D664" s="1">
        <f>'PR-RAS'!E671</f>
        <v>168727.14</v>
      </c>
      <c r="E664" s="1">
        <v>0</v>
      </c>
      <c r="F664" s="1">
        <v>0</v>
      </c>
      <c r="G664" s="2">
        <f t="shared" si="10"/>
        <v>276357.81264000002</v>
      </c>
      <c r="H664" s="2">
        <f t="shared" si="11"/>
        <v>0.14000000001396984</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6000</v>
      </c>
      <c r="D665" s="1">
        <f>'PR-RAS'!E672</f>
        <v>0</v>
      </c>
      <c r="E665" s="1">
        <v>0</v>
      </c>
      <c r="F665" s="1">
        <v>0</v>
      </c>
      <c r="G665" s="2">
        <f t="shared" si="10"/>
        <v>3984</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745394.83</v>
      </c>
      <c r="E666" s="1">
        <v>0</v>
      </c>
      <c r="F666" s="1">
        <v>0</v>
      </c>
      <c r="G666" s="2">
        <f t="shared" si="10"/>
        <v>991375.12390000001</v>
      </c>
      <c r="H666" s="2">
        <f t="shared" si="11"/>
        <v>0.17000000004190952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346793474</v>
      </c>
      <c r="D668" s="1">
        <f>'PR-RAS'!E675</f>
        <v>398965774.51999998</v>
      </c>
      <c r="E668" s="1">
        <v>0</v>
      </c>
      <c r="F668" s="1">
        <v>0</v>
      </c>
      <c r="G668" s="2">
        <f t="shared" si="10"/>
        <v>763531590.36768007</v>
      </c>
      <c r="H668" s="2">
        <f t="shared" si="11"/>
        <v>0.48000001907348633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54703464</v>
      </c>
      <c r="D669" s="1">
        <f>'PR-RAS'!E676</f>
        <v>51818754.719999999</v>
      </c>
      <c r="E669" s="1">
        <v>0</v>
      </c>
      <c r="F669" s="1">
        <v>0</v>
      </c>
      <c r="G669" s="2">
        <f t="shared" si="10"/>
        <v>105771770.25792001</v>
      </c>
      <c r="H669" s="2">
        <f t="shared" si="11"/>
        <v>0.2800000011920929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1519108</v>
      </c>
      <c r="D670" s="1">
        <f>'PR-RAS'!E677</f>
        <v>1877986.68</v>
      </c>
      <c r="E670" s="1">
        <v>0</v>
      </c>
      <c r="F670" s="1">
        <v>0</v>
      </c>
      <c r="G670" s="2">
        <f t="shared" si="10"/>
        <v>3529029.4298399999</v>
      </c>
      <c r="H670" s="2">
        <f t="shared" si="11"/>
        <v>0.32000000006519258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670156</v>
      </c>
      <c r="D671" s="1">
        <f>'PR-RAS'!E678</f>
        <v>1094540.17</v>
      </c>
      <c r="E671" s="1">
        <v>0</v>
      </c>
      <c r="F671" s="1">
        <v>0</v>
      </c>
      <c r="G671" s="2">
        <f t="shared" si="10"/>
        <v>1915688.3478000001</v>
      </c>
      <c r="H671" s="2">
        <f t="shared" si="11"/>
        <v>0.16999999992549419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33457463</v>
      </c>
      <c r="D687" s="1">
        <f>'PR-RAS'!E694</f>
        <v>33899670.340000004</v>
      </c>
      <c r="E687" s="1">
        <v>0</v>
      </c>
      <c r="F687" s="1">
        <v>0</v>
      </c>
      <c r="G687" s="2">
        <f t="shared" si="10"/>
        <v>69462167.324480012</v>
      </c>
      <c r="H687" s="2">
        <f t="shared" si="11"/>
        <v>0.34000000357627869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2827127</v>
      </c>
      <c r="D688" s="1">
        <f>'PR-RAS'!E695</f>
        <v>297316.19</v>
      </c>
      <c r="E688" s="1">
        <v>0</v>
      </c>
      <c r="F688" s="1">
        <v>0</v>
      </c>
      <c r="G688" s="2">
        <f t="shared" si="10"/>
        <v>2350748.6940600001</v>
      </c>
      <c r="H688" s="2">
        <f t="shared" si="11"/>
        <v>0.19000000000232831</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624484</v>
      </c>
      <c r="D689" s="1">
        <f>'PR-RAS'!E696</f>
        <v>441185.86</v>
      </c>
      <c r="E689" s="1">
        <v>0</v>
      </c>
      <c r="F689" s="1">
        <v>0</v>
      </c>
      <c r="G689" s="2">
        <f t="shared" si="10"/>
        <v>1036716.7353599999</v>
      </c>
      <c r="H689" s="2">
        <f t="shared" si="11"/>
        <v>0.14000000001396984</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2347312</v>
      </c>
      <c r="D690" s="1">
        <f>'PR-RAS'!E697</f>
        <v>1392629.82</v>
      </c>
      <c r="E690" s="1">
        <v>0</v>
      </c>
      <c r="F690" s="1">
        <v>0</v>
      </c>
      <c r="G690" s="2">
        <f t="shared" si="10"/>
        <v>3536341.85996</v>
      </c>
      <c r="H690" s="2">
        <f t="shared" si="11"/>
        <v>0.17999999993480742</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284720</v>
      </c>
      <c r="D691" s="1">
        <f>'PR-RAS'!E698</f>
        <v>9586536.8300000001</v>
      </c>
      <c r="E691" s="1">
        <v>0</v>
      </c>
      <c r="F691" s="1">
        <v>0</v>
      </c>
      <c r="G691" s="2">
        <f t="shared" si="10"/>
        <v>13425877.625399999</v>
      </c>
      <c r="H691" s="2">
        <f t="shared" si="11"/>
        <v>0.16999999992549419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1346545</v>
      </c>
      <c r="D692" s="1">
        <f>'PR-RAS'!E699</f>
        <v>69015.88</v>
      </c>
      <c r="E692" s="1">
        <v>0</v>
      </c>
      <c r="F692" s="1">
        <v>0</v>
      </c>
      <c r="G692" s="2">
        <f t="shared" si="10"/>
        <v>1025842.5411599999</v>
      </c>
      <c r="H692" s="2">
        <f t="shared" si="11"/>
        <v>0.11999999999534339</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61805716</v>
      </c>
      <c r="D703" s="1">
        <f>'PR-RAS'!E710</f>
        <v>69875350.569999993</v>
      </c>
      <c r="E703" s="1">
        <v>0</v>
      </c>
      <c r="F703" s="1">
        <v>0</v>
      </c>
      <c r="G703" s="2">
        <f t="shared" si="10"/>
        <v>141492604.83227998</v>
      </c>
      <c r="H703" s="2">
        <f t="shared" si="11"/>
        <v>0.43000000715255737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528145</v>
      </c>
      <c r="D705" s="1">
        <f>'PR-RAS'!E712</f>
        <v>637035.19999999995</v>
      </c>
      <c r="E705" s="1">
        <v>0</v>
      </c>
      <c r="F705" s="1">
        <v>0</v>
      </c>
      <c r="G705" s="2">
        <f t="shared" si="10"/>
        <v>1268759.6416</v>
      </c>
      <c r="H705" s="2">
        <f t="shared" si="11"/>
        <v>0.19999999995343387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1636099</v>
      </c>
      <c r="D709" s="1">
        <f>'PR-RAS'!E716</f>
        <v>1673898.32</v>
      </c>
      <c r="E709" s="1">
        <v>0</v>
      </c>
      <c r="F709" s="1">
        <v>0</v>
      </c>
      <c r="G709" s="2">
        <f t="shared" si="10"/>
        <v>3528598.1131200003</v>
      </c>
      <c r="H709" s="2">
        <f t="shared" si="11"/>
        <v>0.32000000006519258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2161398</v>
      </c>
      <c r="D710" s="1">
        <f>'PR-RAS'!E717</f>
        <v>1977115.99</v>
      </c>
      <c r="E710" s="1">
        <v>0</v>
      </c>
      <c r="F710" s="1">
        <v>0</v>
      </c>
      <c r="G710" s="2">
        <f t="shared" si="10"/>
        <v>4335981.65582</v>
      </c>
      <c r="H710" s="2">
        <f t="shared" si="11"/>
        <v>1.0000000009313226E-2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19352434</v>
      </c>
      <c r="D711" s="1">
        <f>'PR-RAS'!E718</f>
        <v>25693572.440000001</v>
      </c>
      <c r="E711" s="1">
        <v>0</v>
      </c>
      <c r="F711" s="1">
        <v>0</v>
      </c>
      <c r="G711" s="2">
        <f t="shared" si="10"/>
        <v>50225101.004799992</v>
      </c>
      <c r="H711" s="2">
        <f t="shared" si="11"/>
        <v>0.44000000134110451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687043</v>
      </c>
      <c r="D713" s="1">
        <f>'PR-RAS'!E720</f>
        <v>1011271.78</v>
      </c>
      <c r="E713" s="1">
        <v>0</v>
      </c>
      <c r="F713" s="1">
        <v>0</v>
      </c>
      <c r="G713" s="2">
        <f t="shared" si="10"/>
        <v>1929225.63072</v>
      </c>
      <c r="H713" s="2">
        <f t="shared" si="11"/>
        <v>0.21999999997206032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724343</v>
      </c>
      <c r="D714" s="1">
        <f>'PR-RAS'!E721</f>
        <v>886090.34</v>
      </c>
      <c r="E714" s="1">
        <v>0</v>
      </c>
      <c r="F714" s="1">
        <v>0</v>
      </c>
      <c r="G714" s="2">
        <f t="shared" si="10"/>
        <v>1780021.3838399998</v>
      </c>
      <c r="H714" s="2">
        <f t="shared" si="11"/>
        <v>0.33999999996740371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4361370</v>
      </c>
      <c r="D715" s="1">
        <f>'PR-RAS'!E722</f>
        <v>4433759.4800000004</v>
      </c>
      <c r="E715" s="1">
        <v>0</v>
      </c>
      <c r="F715" s="1">
        <v>0</v>
      </c>
      <c r="G715" s="2">
        <f t="shared" si="10"/>
        <v>9445426.7174399998</v>
      </c>
      <c r="H715" s="2">
        <f t="shared" si="11"/>
        <v>0.48000000044703484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10815750</v>
      </c>
      <c r="D716" s="1">
        <f>'PR-RAS'!E723</f>
        <v>13750303.789999999</v>
      </c>
      <c r="E716" s="1">
        <v>0</v>
      </c>
      <c r="F716" s="1">
        <v>0</v>
      </c>
      <c r="G716" s="2">
        <f t="shared" si="10"/>
        <v>27396195.669699997</v>
      </c>
      <c r="H716" s="2">
        <f t="shared" si="11"/>
        <v>0.21000000089406967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826697</v>
      </c>
      <c r="D717" s="1">
        <f>'PR-RAS'!E724</f>
        <v>885891.39</v>
      </c>
      <c r="E717" s="1">
        <v>0</v>
      </c>
      <c r="F717" s="1">
        <v>0</v>
      </c>
      <c r="G717" s="2">
        <f t="shared" si="10"/>
        <v>1860511.52248</v>
      </c>
      <c r="H717" s="2">
        <f t="shared" si="11"/>
        <v>0.39000000001396984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1258180</v>
      </c>
      <c r="D718" s="1">
        <f>'PR-RAS'!E725</f>
        <v>1084111.24</v>
      </c>
      <c r="E718" s="1">
        <v>0</v>
      </c>
      <c r="F718" s="1">
        <v>0</v>
      </c>
      <c r="G718" s="2">
        <f t="shared" si="10"/>
        <v>2456730.57816</v>
      </c>
      <c r="H718" s="2">
        <f t="shared" si="11"/>
        <v>0.23999999999068677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1288659</v>
      </c>
      <c r="D719" s="1">
        <f>'PR-RAS'!E726</f>
        <v>1727806.04</v>
      </c>
      <c r="E719" s="1">
        <v>0</v>
      </c>
      <c r="F719" s="1">
        <v>0</v>
      </c>
      <c r="G719" s="2">
        <f t="shared" si="10"/>
        <v>3406386.6354399999</v>
      </c>
      <c r="H719" s="2">
        <f t="shared" si="11"/>
        <v>4.0000000037252903E-2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1823787</v>
      </c>
      <c r="D732" s="1">
        <f>'PR-RAS'!E739</f>
        <v>1829543.25</v>
      </c>
      <c r="E732" s="1">
        <v>0</v>
      </c>
      <c r="F732" s="1">
        <v>0</v>
      </c>
      <c r="G732" s="2">
        <f t="shared" si="10"/>
        <v>4007980.5285</v>
      </c>
      <c r="H732" s="2">
        <f t="shared" si="11"/>
        <v>0.25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16974912</v>
      </c>
      <c r="D735" s="1">
        <f>'PR-RAS'!E742</f>
        <v>10431235.460000001</v>
      </c>
      <c r="E735" s="1">
        <v>0</v>
      </c>
      <c r="F735" s="1">
        <v>0</v>
      </c>
      <c r="G735" s="2">
        <f t="shared" si="10"/>
        <v>27772639.063280001</v>
      </c>
      <c r="H735" s="2">
        <f t="shared" si="11"/>
        <v>0.46000000089406967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1735</v>
      </c>
      <c r="D755" s="1">
        <f>'PR-RAS'!E762</f>
        <v>0</v>
      </c>
      <c r="E755" s="1">
        <v>0</v>
      </c>
      <c r="F755" s="1">
        <v>0</v>
      </c>
      <c r="G755" s="2">
        <f t="shared" si="10"/>
        <v>1308.19</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2044039</v>
      </c>
      <c r="D756" s="1">
        <f>'PR-RAS'!E763</f>
        <v>1015437.5</v>
      </c>
      <c r="E756" s="1">
        <v>0</v>
      </c>
      <c r="F756" s="1">
        <v>0</v>
      </c>
      <c r="G756" s="2">
        <f t="shared" si="10"/>
        <v>3076560.07</v>
      </c>
      <c r="H756" s="2">
        <f t="shared" si="11"/>
        <v>0.5</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2763083</v>
      </c>
      <c r="D757" s="1">
        <f>'PR-RAS'!E764</f>
        <v>1328232.1299999999</v>
      </c>
      <c r="E757" s="1">
        <v>0</v>
      </c>
      <c r="F757" s="1">
        <v>0</v>
      </c>
      <c r="G757" s="2">
        <f t="shared" si="10"/>
        <v>4097177.7285599997</v>
      </c>
      <c r="H757" s="2">
        <f t="shared" si="11"/>
        <v>0.12999999988824129</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126370</v>
      </c>
      <c r="D760" s="1">
        <f>'PR-RAS'!E767</f>
        <v>132320</v>
      </c>
      <c r="E760" s="1">
        <v>0</v>
      </c>
      <c r="F760" s="1">
        <v>0</v>
      </c>
      <c r="G760" s="2">
        <f t="shared" si="10"/>
        <v>296776.59000000003</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2312290</v>
      </c>
      <c r="D761" s="1">
        <f>'PR-RAS'!E768</f>
        <v>1195380.48</v>
      </c>
      <c r="E761" s="1">
        <v>0</v>
      </c>
      <c r="F761" s="1">
        <v>0</v>
      </c>
      <c r="G761" s="2">
        <f t="shared" si="10"/>
        <v>3574318.7296000002</v>
      </c>
      <c r="H761" s="2">
        <f t="shared" si="11"/>
        <v>0.47999999998137355</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974844</v>
      </c>
      <c r="D763" s="1">
        <f>'PR-RAS'!E770</f>
        <v>1131928.33</v>
      </c>
      <c r="E763" s="1">
        <v>0</v>
      </c>
      <c r="F763" s="1">
        <v>0</v>
      </c>
      <c r="G763" s="2">
        <f t="shared" si="10"/>
        <v>2467889.9029200003</v>
      </c>
      <c r="H763" s="2">
        <f t="shared" si="11"/>
        <v>0.33000000007450581</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371355</v>
      </c>
      <c r="D764" s="1">
        <f>'PR-RAS'!E771</f>
        <v>1577391.62</v>
      </c>
      <c r="E764" s="1">
        <v>0</v>
      </c>
      <c r="F764" s="1">
        <v>0</v>
      </c>
      <c r="G764" s="2">
        <f t="shared" si="10"/>
        <v>2690443.4771200004</v>
      </c>
      <c r="H764" s="2">
        <f t="shared" si="11"/>
        <v>0.37999999988824129</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250000</v>
      </c>
      <c r="D767" s="1">
        <f>'PR-RAS'!E774</f>
        <v>600000</v>
      </c>
      <c r="E767" s="1">
        <v>0</v>
      </c>
      <c r="F767" s="1">
        <v>0</v>
      </c>
      <c r="G767" s="2">
        <f t="shared" si="10"/>
        <v>1110700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220445</v>
      </c>
      <c r="D783" s="1">
        <f>'PR-RAS'!E790</f>
        <v>195214.58</v>
      </c>
      <c r="E783" s="1">
        <v>0</v>
      </c>
      <c r="F783" s="1">
        <v>0</v>
      </c>
      <c r="G783" s="2">
        <f t="shared" si="10"/>
        <v>477703.59311999998</v>
      </c>
      <c r="H783" s="2">
        <f t="shared" si="11"/>
        <v>0.42000000001280569</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856554</v>
      </c>
      <c r="D784" s="1">
        <f>'PR-RAS'!E791</f>
        <v>0</v>
      </c>
      <c r="E784" s="1">
        <v>0</v>
      </c>
      <c r="F784" s="1">
        <v>0</v>
      </c>
      <c r="G784" s="2">
        <f t="shared" si="10"/>
        <v>670681.78200000001</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54351</v>
      </c>
      <c r="D785" s="1">
        <f>'PR-RAS'!E792</f>
        <v>276395.59000000003</v>
      </c>
      <c r="E785" s="1">
        <v>0</v>
      </c>
      <c r="F785" s="1">
        <v>0</v>
      </c>
      <c r="G785" s="2">
        <f t="shared" si="10"/>
        <v>475999.46912000008</v>
      </c>
      <c r="H785" s="2">
        <f t="shared" si="11"/>
        <v>0.40999999997438863</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1372259</v>
      </c>
      <c r="D787" s="1">
        <f>'PR-RAS'!E794</f>
        <v>3170806.73</v>
      </c>
      <c r="E787" s="1">
        <v>0</v>
      </c>
      <c r="F787" s="1">
        <v>0</v>
      </c>
      <c r="G787" s="2">
        <f t="shared" si="10"/>
        <v>6063103.7535600001</v>
      </c>
      <c r="H787" s="2">
        <f t="shared" si="11"/>
        <v>0.27000000001862645</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134622</v>
      </c>
      <c r="D788" s="1">
        <f>'PR-RAS'!E795</f>
        <v>410898.16</v>
      </c>
      <c r="E788" s="1">
        <v>0</v>
      </c>
      <c r="F788" s="1">
        <v>0</v>
      </c>
      <c r="G788" s="2">
        <f t="shared" si="10"/>
        <v>752701.21783999994</v>
      </c>
      <c r="H788" s="2">
        <f t="shared" si="11"/>
        <v>0.15999999997438863</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937795</v>
      </c>
      <c r="D809" s="1">
        <f>'PR-RAS'!E816</f>
        <v>111280.94</v>
      </c>
      <c r="E809" s="1">
        <v>0</v>
      </c>
      <c r="F809" s="1">
        <v>0</v>
      </c>
      <c r="G809" s="2">
        <f t="shared" si="10"/>
        <v>937568.35904000001</v>
      </c>
      <c r="H809" s="2">
        <f t="shared" si="11"/>
        <v>5.9999999997671694E-2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819017</v>
      </c>
      <c r="D810" s="1">
        <f>'PR-RAS'!E817</f>
        <v>756000</v>
      </c>
      <c r="E810" s="1">
        <v>0</v>
      </c>
      <c r="F810" s="1">
        <v>0</v>
      </c>
      <c r="G810" s="2">
        <f t="shared" ref="G810:G983" si="18">(B810/1000)*(C810*1+D810*2)</f>
        <v>1885792.753</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1404495</v>
      </c>
      <c r="D812" s="1">
        <f>'PR-RAS'!E819</f>
        <v>1435305.13</v>
      </c>
      <c r="E812" s="1">
        <v>0</v>
      </c>
      <c r="F812" s="1">
        <v>0</v>
      </c>
      <c r="G812" s="2">
        <f t="shared" si="18"/>
        <v>3467110.3658600003</v>
      </c>
      <c r="H812" s="2">
        <f t="shared" si="19"/>
        <v>0.12999999988824129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104795</v>
      </c>
      <c r="D816" s="1">
        <f>'PR-RAS'!E823</f>
        <v>228684.18</v>
      </c>
      <c r="E816" s="1">
        <v>0</v>
      </c>
      <c r="F816" s="1">
        <v>0</v>
      </c>
      <c r="G816" s="2">
        <f t="shared" si="18"/>
        <v>458163.13839999994</v>
      </c>
      <c r="H816" s="2">
        <f t="shared" si="19"/>
        <v>0.17999999999301508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22502228</v>
      </c>
      <c r="D817" s="1">
        <f>'PR-RAS'!E824</f>
        <v>28335040.100000001</v>
      </c>
      <c r="E817" s="1">
        <v>0</v>
      </c>
      <c r="F817" s="1">
        <v>0</v>
      </c>
      <c r="G817" s="2">
        <f t="shared" si="18"/>
        <v>64604603.4912</v>
      </c>
      <c r="H817" s="2">
        <f t="shared" si="19"/>
        <v>0.10000000149011612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4955</v>
      </c>
      <c r="D818" s="1">
        <f>'PR-RAS'!E825</f>
        <v>0</v>
      </c>
      <c r="E818" s="1">
        <v>0</v>
      </c>
      <c r="F818" s="1">
        <v>0</v>
      </c>
      <c r="G818" s="2">
        <f t="shared" si="18"/>
        <v>4048.2349999999997</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1457</v>
      </c>
      <c r="D820" s="1">
        <f>'PR-RAS'!E827</f>
        <v>891</v>
      </c>
      <c r="E820" s="1">
        <v>0</v>
      </c>
      <c r="F820" s="1">
        <v>0</v>
      </c>
      <c r="G820" s="2">
        <f t="shared" si="18"/>
        <v>2652.741</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1605449</v>
      </c>
      <c r="D821" s="1">
        <f>'PR-RAS'!E828</f>
        <v>1414294.15</v>
      </c>
      <c r="E821" s="1">
        <v>0</v>
      </c>
      <c r="F821" s="1">
        <v>0</v>
      </c>
      <c r="G821" s="2">
        <f t="shared" si="18"/>
        <v>3635910.5859999997</v>
      </c>
      <c r="H821" s="2">
        <f t="shared" si="19"/>
        <v>0.14999999990686774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1540</v>
      </c>
      <c r="D822" s="1">
        <f>'PR-RAS'!E829</f>
        <v>3746</v>
      </c>
      <c r="E822" s="1">
        <v>0</v>
      </c>
      <c r="F822" s="1">
        <v>0</v>
      </c>
      <c r="G822" s="2">
        <f t="shared" si="18"/>
        <v>7415.2719999999999</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1470000</v>
      </c>
      <c r="D823" s="1">
        <f>'PR-RAS'!E830</f>
        <v>450000</v>
      </c>
      <c r="E823" s="1">
        <v>0</v>
      </c>
      <c r="F823" s="1">
        <v>0</v>
      </c>
      <c r="G823" s="2">
        <f t="shared" si="18"/>
        <v>1948140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73200</v>
      </c>
      <c r="D839" s="1">
        <f>'PR-RAS'!E846</f>
        <v>131876.10999999999</v>
      </c>
      <c r="E839" s="1">
        <v>0</v>
      </c>
      <c r="F839" s="1">
        <v>0</v>
      </c>
      <c r="G839" s="2">
        <f t="shared" si="18"/>
        <v>282365.96035999997</v>
      </c>
      <c r="H839" s="2">
        <f t="shared" si="19"/>
        <v>0.10999999998603016</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10005021</v>
      </c>
      <c r="D851" s="1">
        <f>'PR-RAS'!E858</f>
        <v>11587275.91</v>
      </c>
      <c r="E851" s="1">
        <v>0</v>
      </c>
      <c r="F851" s="1">
        <v>0</v>
      </c>
      <c r="G851" s="2">
        <f t="shared" si="18"/>
        <v>28202636.897</v>
      </c>
      <c r="H851" s="2">
        <f t="shared" si="19"/>
        <v>8.9999999850988388E-2</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206613678</v>
      </c>
      <c r="D879" s="1">
        <f>'PR-RAS'!E886</f>
        <v>2231160.85</v>
      </c>
      <c r="E879" s="1">
        <v>0</v>
      </c>
      <c r="F879" s="1">
        <v>0</v>
      </c>
      <c r="G879" s="2">
        <f t="shared" si="18"/>
        <v>185324727.73659998</v>
      </c>
      <c r="H879" s="2">
        <f t="shared" si="19"/>
        <v>0.14999999990686774</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143635</v>
      </c>
      <c r="D882" s="1">
        <f>'PR-RAS'!E889</f>
        <v>0</v>
      </c>
      <c r="E882" s="1">
        <v>0</v>
      </c>
      <c r="F882" s="1">
        <v>0</v>
      </c>
      <c r="G882" s="2">
        <f t="shared" si="18"/>
        <v>126542.435</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1373943</v>
      </c>
      <c r="D893" s="1">
        <f>'PR-RAS'!E900</f>
        <v>0</v>
      </c>
      <c r="E893" s="1">
        <v>0</v>
      </c>
      <c r="F893" s="1">
        <v>0</v>
      </c>
      <c r="G893" s="2">
        <f t="shared" si="18"/>
        <v>1225557.156</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1000000</v>
      </c>
      <c r="D895" s="1">
        <f>'PR-RAS'!E902</f>
        <v>0</v>
      </c>
      <c r="E895" s="1">
        <v>0</v>
      </c>
      <c r="F895" s="1">
        <v>0</v>
      </c>
      <c r="G895" s="2">
        <f t="shared" si="18"/>
        <v>894000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11927848</v>
      </c>
      <c r="D918" s="1">
        <f>'PR-RAS'!E925</f>
        <v>16872820.559999999</v>
      </c>
      <c r="E918" s="1">
        <v>0</v>
      </c>
      <c r="F918" s="1">
        <v>0</v>
      </c>
      <c r="G918" s="2">
        <f t="shared" si="18"/>
        <v>41882589.523039997</v>
      </c>
      <c r="H918" s="2">
        <f t="shared" si="19"/>
        <v>0.44000000134110451</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416645.3</v>
      </c>
      <c r="E940" s="1">
        <v>0</v>
      </c>
      <c r="F940" s="1">
        <v>0</v>
      </c>
      <c r="G940" s="2">
        <f t="shared" si="18"/>
        <v>782459.87339999992</v>
      </c>
      <c r="H940" s="2">
        <f t="shared" si="19"/>
        <v>0.29999999998835847</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13183333</v>
      </c>
      <c r="D946" s="1">
        <f>'PR-RAS'!E953</f>
        <v>14850000</v>
      </c>
      <c r="E946" s="1">
        <v>0</v>
      </c>
      <c r="F946" s="1">
        <v>0</v>
      </c>
      <c r="G946" s="2">
        <f t="shared" si="18"/>
        <v>40524749.684999995</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32960559</v>
      </c>
      <c r="D947" s="1">
        <f>'PR-RAS'!E954</f>
        <v>53300748.289999999</v>
      </c>
      <c r="E947" s="1">
        <v>0</v>
      </c>
      <c r="F947" s="1">
        <v>0</v>
      </c>
      <c r="G947" s="2">
        <f t="shared" si="18"/>
        <v>132025704.57867998</v>
      </c>
      <c r="H947" s="2">
        <f t="shared" si="19"/>
        <v>0.28999999910593033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1373942.69</v>
      </c>
      <c r="E961" s="1">
        <v>0</v>
      </c>
      <c r="F961" s="1">
        <v>0</v>
      </c>
      <c r="G961" s="2">
        <f t="shared" si="18"/>
        <v>2637969.9647999997</v>
      </c>
      <c r="H961" s="2">
        <f t="shared" si="19"/>
        <v>0.31000000005587935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3912496</v>
      </c>
      <c r="D962" s="1">
        <f>'PR-RAS'!E969</f>
        <v>3944057.68</v>
      </c>
      <c r="E962" s="1">
        <v>0</v>
      </c>
      <c r="F962" s="1">
        <v>0</v>
      </c>
      <c r="G962" s="2">
        <f t="shared" si="18"/>
        <v>11340387.516959999</v>
      </c>
      <c r="H962" s="2">
        <f t="shared" si="19"/>
        <v>0.31999999983236194</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2352674879</v>
      </c>
      <c r="D984" s="6">
        <f>BILANCA!E6</f>
        <v>2416249402.9800005</v>
      </c>
      <c r="E984" s="6">
        <v>0</v>
      </c>
      <c r="F984" s="6">
        <v>0</v>
      </c>
      <c r="G984" s="7">
        <f t="shared" ref="G984:G1241" si="22">B984/1000*C984+B984/500*D984</f>
        <v>7185173.6849600021</v>
      </c>
      <c r="H984" s="7">
        <f t="shared" si="19"/>
        <v>1.9999504089355469E-2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1770005529</v>
      </c>
      <c r="D985" s="1">
        <f>BILANCA!E7</f>
        <v>1822319117.6500003</v>
      </c>
      <c r="E985" s="1">
        <v>0</v>
      </c>
      <c r="F985" s="1">
        <v>0</v>
      </c>
      <c r="G985" s="2">
        <f t="shared" si="22"/>
        <v>10829287.528600002</v>
      </c>
      <c r="H985" s="2">
        <f t="shared" si="19"/>
        <v>0.34999966621398926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171355674</v>
      </c>
      <c r="D986" s="1">
        <f>BILANCA!E8</f>
        <v>173311202.15000001</v>
      </c>
      <c r="E986" s="1">
        <v>0</v>
      </c>
      <c r="F986" s="1">
        <v>0</v>
      </c>
      <c r="G986" s="2">
        <f t="shared" si="22"/>
        <v>1553934.2349</v>
      </c>
      <c r="H986" s="2">
        <f t="shared" si="19"/>
        <v>0.15000000596046448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141878549</v>
      </c>
      <c r="D987" s="1">
        <f>BILANCA!E9</f>
        <v>142677260.74000001</v>
      </c>
      <c r="E987" s="1">
        <v>0</v>
      </c>
      <c r="F987" s="1">
        <v>0</v>
      </c>
      <c r="G987" s="2">
        <f t="shared" si="22"/>
        <v>1708932.2819200002</v>
      </c>
      <c r="H987" s="2">
        <f t="shared" si="19"/>
        <v>0.25999999046325684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105238617</v>
      </c>
      <c r="D988" s="1">
        <f>BILANCA!E10</f>
        <v>110530740</v>
      </c>
      <c r="E988" s="1">
        <v>0</v>
      </c>
      <c r="F988" s="1">
        <v>0</v>
      </c>
      <c r="G988" s="2">
        <f t="shared" si="22"/>
        <v>1631500.4849999999</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75761492</v>
      </c>
      <c r="D989" s="1">
        <f>BILANCA!E11</f>
        <v>79896798.590000004</v>
      </c>
      <c r="E989" s="1">
        <v>0</v>
      </c>
      <c r="F989" s="1">
        <v>0</v>
      </c>
      <c r="G989" s="2">
        <f t="shared" si="22"/>
        <v>1413330.5350800001</v>
      </c>
      <c r="H989" s="2">
        <f t="shared" si="19"/>
        <v>0.40999999642372131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931941279</v>
      </c>
      <c r="D990" s="1">
        <f>BILANCA!E12</f>
        <v>1586508297.49</v>
      </c>
      <c r="E990" s="1">
        <v>0</v>
      </c>
      <c r="F990" s="1">
        <v>0</v>
      </c>
      <c r="G990" s="2">
        <f t="shared" si="22"/>
        <v>28734705.117859997</v>
      </c>
      <c r="H990" s="2">
        <f t="shared" si="19"/>
        <v>0.49000000953674316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711208906</v>
      </c>
      <c r="D991" s="1">
        <f>BILANCA!E13</f>
        <v>1356567081.1799998</v>
      </c>
      <c r="E991" s="1">
        <v>0</v>
      </c>
      <c r="F991" s="1">
        <v>0</v>
      </c>
      <c r="G991" s="2">
        <f t="shared" si="22"/>
        <v>27394744.546879996</v>
      </c>
      <c r="H991" s="2">
        <f t="shared" si="19"/>
        <v>0.17999982833862305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1502415</v>
      </c>
      <c r="D992" s="1">
        <f>BILANCA!E14</f>
        <v>1488256.99</v>
      </c>
      <c r="E992" s="1">
        <v>0</v>
      </c>
      <c r="F992" s="1">
        <v>0</v>
      </c>
      <c r="G992" s="2">
        <f t="shared" si="22"/>
        <v>40310.360819999994</v>
      </c>
      <c r="H992" s="2">
        <f t="shared" si="19"/>
        <v>1.0000000009313226E-2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927991810</v>
      </c>
      <c r="D993" s="1">
        <f>BILANCA!E15</f>
        <v>1555200870.99</v>
      </c>
      <c r="E993" s="1">
        <v>0</v>
      </c>
      <c r="F993" s="1">
        <v>0</v>
      </c>
      <c r="G993" s="2">
        <f t="shared" si="22"/>
        <v>40383935.5198</v>
      </c>
      <c r="H993" s="2">
        <f t="shared" si="19"/>
        <v>9.9999904632568359E-3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4641563</v>
      </c>
      <c r="D994" s="1">
        <f>BILANCA!E16</f>
        <v>4258546.97</v>
      </c>
      <c r="E994" s="1">
        <v>0</v>
      </c>
      <c r="F994" s="1">
        <v>0</v>
      </c>
      <c r="G994" s="2">
        <f t="shared" si="22"/>
        <v>144745.22633999999</v>
      </c>
      <c r="H994" s="2">
        <f t="shared" si="19"/>
        <v>3.0000000260770321E-2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205369870</v>
      </c>
      <c r="D995" s="1">
        <f>BILANCA!E17</f>
        <v>229696922.09</v>
      </c>
      <c r="E995" s="1">
        <v>0</v>
      </c>
      <c r="F995" s="1">
        <v>0</v>
      </c>
      <c r="G995" s="2">
        <f t="shared" si="22"/>
        <v>7977164.5701599997</v>
      </c>
      <c r="H995" s="2">
        <f t="shared" si="19"/>
        <v>9.0000003576278687E-2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428296752</v>
      </c>
      <c r="D996" s="1">
        <f>BILANCA!E18</f>
        <v>434077515.86000001</v>
      </c>
      <c r="E996" s="1">
        <v>0</v>
      </c>
      <c r="F996" s="1">
        <v>0</v>
      </c>
      <c r="G996" s="2">
        <f t="shared" si="22"/>
        <v>16853873.188359998</v>
      </c>
      <c r="H996" s="2">
        <f t="shared" si="19"/>
        <v>0.13999998569488525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170960073</v>
      </c>
      <c r="D997" s="1">
        <f>BILANCA!E19</f>
        <v>171656807.11000007</v>
      </c>
      <c r="E997" s="1">
        <v>0</v>
      </c>
      <c r="F997" s="1">
        <v>0</v>
      </c>
      <c r="G997" s="2">
        <f t="shared" si="22"/>
        <v>7199831.6210800018</v>
      </c>
      <c r="H997" s="2">
        <f t="shared" si="19"/>
        <v>0.11000007390975952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107876716</v>
      </c>
      <c r="D998" s="1">
        <f>BILANCA!E20</f>
        <v>124698784.70999999</v>
      </c>
      <c r="E998" s="1">
        <v>0</v>
      </c>
      <c r="F998" s="1">
        <v>0</v>
      </c>
      <c r="G998" s="2">
        <f t="shared" si="22"/>
        <v>5359114.2812999999</v>
      </c>
      <c r="H998" s="2">
        <f t="shared" si="19"/>
        <v>0.29000000655651093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8582630</v>
      </c>
      <c r="D999" s="1">
        <f>BILANCA!E21</f>
        <v>10899322.689999999</v>
      </c>
      <c r="E999" s="1">
        <v>0</v>
      </c>
      <c r="F999" s="1">
        <v>0</v>
      </c>
      <c r="G999" s="2">
        <f t="shared" si="22"/>
        <v>486100.40607999999</v>
      </c>
      <c r="H999" s="2">
        <f t="shared" si="19"/>
        <v>0.31000000052154064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36436763</v>
      </c>
      <c r="D1000" s="1">
        <f>BILANCA!E22</f>
        <v>38012845.5</v>
      </c>
      <c r="E1000" s="1">
        <v>0</v>
      </c>
      <c r="F1000" s="1">
        <v>0</v>
      </c>
      <c r="G1000" s="2">
        <f t="shared" si="22"/>
        <v>1911861.7180000003</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249871011</v>
      </c>
      <c r="D1001" s="1">
        <f>BILANCA!E23</f>
        <v>262989676.78</v>
      </c>
      <c r="E1001" s="1">
        <v>0</v>
      </c>
      <c r="F1001" s="1">
        <v>0</v>
      </c>
      <c r="G1001" s="2">
        <f t="shared" si="22"/>
        <v>13965306.56208</v>
      </c>
      <c r="H1001" s="2">
        <f t="shared" si="19"/>
        <v>0.2199999988079071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99702856</v>
      </c>
      <c r="D1002" s="1">
        <f>BILANCA!E24</f>
        <v>96489370.299999997</v>
      </c>
      <c r="E1002" s="1">
        <v>0</v>
      </c>
      <c r="F1002" s="1">
        <v>0</v>
      </c>
      <c r="G1002" s="2">
        <f t="shared" si="22"/>
        <v>5560950.3354000002</v>
      </c>
      <c r="H1002" s="2">
        <f t="shared" si="19"/>
        <v>0.29999999701976776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9105193</v>
      </c>
      <c r="D1003" s="1">
        <f>BILANCA!E25</f>
        <v>9323541.7300000004</v>
      </c>
      <c r="E1003" s="1">
        <v>0</v>
      </c>
      <c r="F1003" s="1">
        <v>0</v>
      </c>
      <c r="G1003" s="2">
        <f t="shared" si="22"/>
        <v>555045.52919999999</v>
      </c>
      <c r="H1003" s="2">
        <f t="shared" si="19"/>
        <v>0.26999999955296516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50526987</v>
      </c>
      <c r="D1004" s="1">
        <f>BILANCA!E26</f>
        <v>71176231.849999994</v>
      </c>
      <c r="E1004" s="1">
        <v>0</v>
      </c>
      <c r="F1004" s="1">
        <v>0</v>
      </c>
      <c r="G1004" s="2">
        <f t="shared" si="22"/>
        <v>4050468.4646999999</v>
      </c>
      <c r="H1004" s="2">
        <f t="shared" si="19"/>
        <v>0.15000000596046448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391142083</v>
      </c>
      <c r="D1006" s="1">
        <f>BILANCA!E28</f>
        <v>441932966.44999999</v>
      </c>
      <c r="E1006" s="1">
        <v>0</v>
      </c>
      <c r="F1006" s="1">
        <v>0</v>
      </c>
      <c r="G1006" s="2">
        <f t="shared" si="22"/>
        <v>29325184.365699999</v>
      </c>
      <c r="H1006" s="2">
        <f t="shared" si="19"/>
        <v>0.44999998807907104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14563054</v>
      </c>
      <c r="D1007" s="1">
        <f>BILANCA!E29</f>
        <v>15025789.43</v>
      </c>
      <c r="E1007" s="1">
        <v>0</v>
      </c>
      <c r="F1007" s="1">
        <v>0</v>
      </c>
      <c r="G1007" s="2">
        <f t="shared" si="22"/>
        <v>1070751.1886400001</v>
      </c>
      <c r="H1007" s="2">
        <f t="shared" si="19"/>
        <v>0.42999999970197678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47992739</v>
      </c>
      <c r="D1008" s="1">
        <f>BILANCA!E30</f>
        <v>51613463.719999999</v>
      </c>
      <c r="E1008" s="1">
        <v>0</v>
      </c>
      <c r="F1008" s="1">
        <v>0</v>
      </c>
      <c r="G1008" s="2">
        <f t="shared" si="22"/>
        <v>3780491.6610000003</v>
      </c>
      <c r="H1008" s="2">
        <f t="shared" si="19"/>
        <v>0.2800000011920929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69317</v>
      </c>
      <c r="D1010" s="1">
        <f>BILANCA!E32</f>
        <v>69317.100000000006</v>
      </c>
      <c r="E1010" s="1">
        <v>0</v>
      </c>
      <c r="F1010" s="1">
        <v>0</v>
      </c>
      <c r="G1010" s="2">
        <f t="shared" si="22"/>
        <v>5614.6824000000006</v>
      </c>
      <c r="H1010" s="2">
        <f t="shared" si="19"/>
        <v>0.10000000000582077</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33499002</v>
      </c>
      <c r="D1012" s="1">
        <f>BILANCA!E34</f>
        <v>36656991.390000001</v>
      </c>
      <c r="E1012" s="1">
        <v>0</v>
      </c>
      <c r="F1012" s="1">
        <v>0</v>
      </c>
      <c r="G1012" s="2">
        <f t="shared" si="22"/>
        <v>3097576.5586200003</v>
      </c>
      <c r="H1012" s="2">
        <f t="shared" si="19"/>
        <v>0.39000000059604645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29777627</v>
      </c>
      <c r="D1013" s="1">
        <f>BILANCA!E35</f>
        <v>29980055.810000002</v>
      </c>
      <c r="E1013" s="1">
        <v>0</v>
      </c>
      <c r="F1013" s="1">
        <v>0</v>
      </c>
      <c r="G1013" s="2">
        <f t="shared" si="22"/>
        <v>2692132.1586000002</v>
      </c>
      <c r="H1013" s="2">
        <f t="shared" si="19"/>
        <v>0.18999999761581421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20524987</v>
      </c>
      <c r="D1014" s="1">
        <f>BILANCA!E36</f>
        <v>21873768.57</v>
      </c>
      <c r="E1014" s="1">
        <v>0</v>
      </c>
      <c r="F1014" s="1">
        <v>0</v>
      </c>
      <c r="G1014" s="2">
        <f t="shared" si="22"/>
        <v>1992448.2483399999</v>
      </c>
      <c r="H1014" s="2">
        <f t="shared" si="19"/>
        <v>0.42999999970197678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3991005</v>
      </c>
      <c r="D1015" s="1">
        <f>BILANCA!E37</f>
        <v>4040340.28</v>
      </c>
      <c r="E1015" s="1">
        <v>0</v>
      </c>
      <c r="F1015" s="1">
        <v>0</v>
      </c>
      <c r="G1015" s="2">
        <f t="shared" si="22"/>
        <v>386293.93792</v>
      </c>
      <c r="H1015" s="2">
        <f t="shared" si="19"/>
        <v>0.27999999979510903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13900606</v>
      </c>
      <c r="D1016" s="1">
        <f>BILANCA!E38</f>
        <v>13875557.039999999</v>
      </c>
      <c r="E1016" s="1">
        <v>0</v>
      </c>
      <c r="F1016" s="1">
        <v>0</v>
      </c>
      <c r="G1016" s="2">
        <f t="shared" si="22"/>
        <v>1374506.7626399999</v>
      </c>
      <c r="H1016" s="2">
        <f t="shared" si="19"/>
        <v>3.9999999105930328E-2</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4388</v>
      </c>
      <c r="D1017" s="1">
        <f>BILANCA!E39</f>
        <v>4387.5</v>
      </c>
      <c r="E1017" s="1">
        <v>0</v>
      </c>
      <c r="F1017" s="1">
        <v>0</v>
      </c>
      <c r="G1017" s="2">
        <f t="shared" si="22"/>
        <v>447.54200000000003</v>
      </c>
      <c r="H1017" s="2">
        <f t="shared" si="19"/>
        <v>0.5</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8643359</v>
      </c>
      <c r="D1018" s="1">
        <f>BILANCA!E40</f>
        <v>9813997.5800000001</v>
      </c>
      <c r="E1018" s="1">
        <v>0</v>
      </c>
      <c r="F1018" s="1">
        <v>0</v>
      </c>
      <c r="G1018" s="2">
        <f t="shared" si="22"/>
        <v>989497.39560000016</v>
      </c>
      <c r="H1018" s="2">
        <f t="shared" si="19"/>
        <v>0.41999999992549419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3065</v>
      </c>
      <c r="D1019" s="1">
        <f>BILANCA!E41</f>
        <v>3065.17</v>
      </c>
      <c r="E1019" s="1">
        <v>0</v>
      </c>
      <c r="F1019" s="1">
        <v>0</v>
      </c>
      <c r="G1019" s="2">
        <f t="shared" si="22"/>
        <v>331.03224</v>
      </c>
      <c r="H1019" s="2">
        <f t="shared" si="19"/>
        <v>0.17000000000007276</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17510</v>
      </c>
      <c r="D1020" s="1">
        <f>BILANCA!E42</f>
        <v>17510.34</v>
      </c>
      <c r="E1020" s="1">
        <v>0</v>
      </c>
      <c r="F1020" s="1">
        <v>0</v>
      </c>
      <c r="G1020" s="2">
        <f t="shared" si="22"/>
        <v>1943.6351599999998</v>
      </c>
      <c r="H1020" s="2">
        <f t="shared" si="19"/>
        <v>0.34000000000014552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14445</v>
      </c>
      <c r="D1022" s="1">
        <f>BILANCA!E44</f>
        <v>14445.17</v>
      </c>
      <c r="E1022" s="1">
        <v>0</v>
      </c>
      <c r="F1022" s="1">
        <v>0</v>
      </c>
      <c r="G1022" s="2">
        <f t="shared" si="22"/>
        <v>1690.07826</v>
      </c>
      <c r="H1022" s="2">
        <f t="shared" si="19"/>
        <v>0.17000000000007276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5428554</v>
      </c>
      <c r="D1023" s="1">
        <f>BILANCA!E45</f>
        <v>13275498.789999999</v>
      </c>
      <c r="E1023" s="1">
        <v>0</v>
      </c>
      <c r="F1023" s="1">
        <v>0</v>
      </c>
      <c r="G1023" s="2">
        <f t="shared" si="22"/>
        <v>1279182.0632</v>
      </c>
      <c r="H1023" s="2">
        <f t="shared" si="19"/>
        <v>0.21000000089406967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23997615</v>
      </c>
      <c r="D1025" s="1">
        <f>BILANCA!E47</f>
        <v>34999246.659999996</v>
      </c>
      <c r="E1025" s="1">
        <v>0</v>
      </c>
      <c r="F1025" s="1">
        <v>0</v>
      </c>
      <c r="G1025" s="2">
        <f t="shared" si="22"/>
        <v>3947836.5494399997</v>
      </c>
      <c r="H1025" s="2">
        <f t="shared" si="19"/>
        <v>0.34000000357627869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631562</v>
      </c>
      <c r="D1026" s="1">
        <f>BILANCA!E48</f>
        <v>859061.18</v>
      </c>
      <c r="E1026" s="1">
        <v>0</v>
      </c>
      <c r="F1026" s="1">
        <v>0</v>
      </c>
      <c r="G1026" s="2">
        <f t="shared" si="22"/>
        <v>101036.42748</v>
      </c>
      <c r="H1026" s="2">
        <f t="shared" si="19"/>
        <v>0.18000000005122274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2839028</v>
      </c>
      <c r="D1027" s="1">
        <f>BILANCA!E49</f>
        <v>2900642.77</v>
      </c>
      <c r="E1027" s="1">
        <v>0</v>
      </c>
      <c r="F1027" s="1">
        <v>0</v>
      </c>
      <c r="G1027" s="2">
        <f t="shared" si="22"/>
        <v>380173.79576000001</v>
      </c>
      <c r="H1027" s="2">
        <f t="shared" si="19"/>
        <v>0.22999999998137355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22039651</v>
      </c>
      <c r="D1028" s="1">
        <f>BILANCA!E50</f>
        <v>25483451.82</v>
      </c>
      <c r="E1028" s="1">
        <v>0</v>
      </c>
      <c r="F1028" s="1">
        <v>0</v>
      </c>
      <c r="G1028" s="2">
        <f t="shared" si="22"/>
        <v>3285294.9587999997</v>
      </c>
      <c r="H1028" s="2">
        <f t="shared" si="19"/>
        <v>0.17999999970197678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4500</v>
      </c>
      <c r="D1029" s="1">
        <f>BILANCA!E51</f>
        <v>4500</v>
      </c>
      <c r="E1029" s="1">
        <v>0</v>
      </c>
      <c r="F1029" s="1">
        <v>0</v>
      </c>
      <c r="G1029" s="2">
        <f t="shared" si="22"/>
        <v>621</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336172</v>
      </c>
      <c r="D1030" s="1">
        <f>BILANCA!E52</f>
        <v>382810.13000000268</v>
      </c>
      <c r="E1030" s="1">
        <v>0</v>
      </c>
      <c r="F1030" s="1">
        <v>0</v>
      </c>
      <c r="G1030" s="2">
        <f t="shared" si="22"/>
        <v>51784.236220000254</v>
      </c>
      <c r="H1030" s="2">
        <f t="shared" si="19"/>
        <v>0.13000000268220901</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1311731</v>
      </c>
      <c r="D1031" s="1">
        <f>BILANCA!E53</f>
        <v>1471487.73</v>
      </c>
      <c r="E1031" s="1">
        <v>0</v>
      </c>
      <c r="F1031" s="1">
        <v>0</v>
      </c>
      <c r="G1031" s="2">
        <f t="shared" si="22"/>
        <v>204225.91008</v>
      </c>
      <c r="H1031" s="2">
        <f t="shared" si="19"/>
        <v>0.27000000001862645</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42862128</v>
      </c>
      <c r="D1032" s="1">
        <f>BILANCA!E54</f>
        <v>46533424.450000003</v>
      </c>
      <c r="E1032" s="1">
        <v>0</v>
      </c>
      <c r="F1032" s="1">
        <v>0</v>
      </c>
      <c r="G1032" s="2">
        <f t="shared" si="22"/>
        <v>6660519.8681000005</v>
      </c>
      <c r="H1032" s="2">
        <f t="shared" si="19"/>
        <v>0.45000000298023224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43837687</v>
      </c>
      <c r="D1033" s="1">
        <f>BILANCA!E55</f>
        <v>47622102.049999997</v>
      </c>
      <c r="E1033" s="1">
        <v>0</v>
      </c>
      <c r="F1033" s="1">
        <v>0</v>
      </c>
      <c r="G1033" s="2">
        <f t="shared" si="22"/>
        <v>6954094.5549999997</v>
      </c>
      <c r="H1033" s="2">
        <f t="shared" si="19"/>
        <v>4.9999997019767761E-2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640075607</v>
      </c>
      <c r="D1034" s="1">
        <f>BILANCA!E56</f>
        <v>33575620.18</v>
      </c>
      <c r="E1034" s="1">
        <v>0</v>
      </c>
      <c r="F1034" s="1">
        <v>0</v>
      </c>
      <c r="G1034" s="2">
        <f t="shared" si="22"/>
        <v>36068569.215360001</v>
      </c>
      <c r="H1034" s="2">
        <f t="shared" si="19"/>
        <v>0.17999999970197678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635084880</v>
      </c>
      <c r="D1035" s="1">
        <f>BILANCA!E57</f>
        <v>30185691.780000001</v>
      </c>
      <c r="E1035" s="1">
        <v>0</v>
      </c>
      <c r="F1035" s="1">
        <v>0</v>
      </c>
      <c r="G1035" s="2">
        <f t="shared" si="22"/>
        <v>36163725.705119997</v>
      </c>
      <c r="H1035" s="2">
        <f t="shared" si="19"/>
        <v>0.2199999988079071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2221867</v>
      </c>
      <c r="D1036" s="1">
        <f>BILANCA!E58</f>
        <v>1221146.5900000001</v>
      </c>
      <c r="E1036" s="1">
        <v>0</v>
      </c>
      <c r="F1036" s="1">
        <v>0</v>
      </c>
      <c r="G1036" s="2">
        <f t="shared" si="22"/>
        <v>247200.48954000001</v>
      </c>
      <c r="H1036" s="2">
        <f t="shared" si="19"/>
        <v>0.40999999991618097</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1011250</v>
      </c>
      <c r="E1037" s="1">
        <v>0</v>
      </c>
      <c r="F1037" s="1">
        <v>0</v>
      </c>
      <c r="G1037" s="2">
        <f t="shared" si="22"/>
        <v>109215</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1179112</v>
      </c>
      <c r="D1039" s="1">
        <f>BILANCA!E61</f>
        <v>1112531.81</v>
      </c>
      <c r="E1039" s="1">
        <v>0</v>
      </c>
      <c r="F1039" s="1">
        <v>0</v>
      </c>
      <c r="G1039" s="2">
        <f t="shared" si="22"/>
        <v>190633.83471999998</v>
      </c>
      <c r="H1039" s="2">
        <f t="shared" si="19"/>
        <v>0.18999999994412065</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1589748</v>
      </c>
      <c r="D1040" s="1">
        <f>BILANCA!E62</f>
        <v>45000</v>
      </c>
      <c r="E1040" s="1">
        <v>0</v>
      </c>
      <c r="F1040" s="1">
        <v>0</v>
      </c>
      <c r="G1040" s="2">
        <f t="shared" si="22"/>
        <v>95745.635999999999</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26292297</v>
      </c>
      <c r="D1041" s="1">
        <f>BILANCA!E63</f>
        <v>28536687.699999999</v>
      </c>
      <c r="E1041" s="1">
        <v>0</v>
      </c>
      <c r="F1041" s="1">
        <v>0</v>
      </c>
      <c r="G1041" s="2">
        <f t="shared" si="22"/>
        <v>4835208.9992000004</v>
      </c>
      <c r="H1041" s="2">
        <f t="shared" si="19"/>
        <v>0.30000000074505806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22488880</v>
      </c>
      <c r="D1042" s="1">
        <f>BILANCA!E64</f>
        <v>24352261.739999998</v>
      </c>
      <c r="E1042" s="1">
        <v>0</v>
      </c>
      <c r="F1042" s="1">
        <v>0</v>
      </c>
      <c r="G1042" s="2">
        <f t="shared" si="22"/>
        <v>4200410.8053200003</v>
      </c>
      <c r="H1042" s="2">
        <f t="shared" si="19"/>
        <v>0.26000000163912773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3803417</v>
      </c>
      <c r="D1045" s="1">
        <f>BILANCA!E67</f>
        <v>4184425.96</v>
      </c>
      <c r="E1045" s="1">
        <v>0</v>
      </c>
      <c r="F1045" s="1">
        <v>0</v>
      </c>
      <c r="G1045" s="2">
        <f t="shared" si="22"/>
        <v>754680.67304000002</v>
      </c>
      <c r="H1045" s="2">
        <f t="shared" si="19"/>
        <v>4.0000000037252903E-2</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582669350</v>
      </c>
      <c r="D1046" s="1">
        <f>BILANCA!E68</f>
        <v>593930285.33000016</v>
      </c>
      <c r="E1046" s="1">
        <v>0</v>
      </c>
      <c r="F1046" s="1">
        <v>0</v>
      </c>
      <c r="G1046" s="2">
        <f t="shared" si="22"/>
        <v>111543385.00158001</v>
      </c>
      <c r="H1046" s="2">
        <f t="shared" si="19"/>
        <v>0.33000016212463379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229696962</v>
      </c>
      <c r="D1047" s="1">
        <f>BILANCA!E69</f>
        <v>245258312.36000001</v>
      </c>
      <c r="E1047" s="1">
        <v>0</v>
      </c>
      <c r="F1047" s="1">
        <v>0</v>
      </c>
      <c r="G1047" s="2">
        <f t="shared" si="22"/>
        <v>46093669.550080001</v>
      </c>
      <c r="H1047" s="2">
        <f t="shared" si="19"/>
        <v>0.36000001430511475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229589809</v>
      </c>
      <c r="D1048" s="1">
        <f>BILANCA!E70</f>
        <v>245075989.56</v>
      </c>
      <c r="E1048" s="1">
        <v>0</v>
      </c>
      <c r="F1048" s="1">
        <v>0</v>
      </c>
      <c r="G1048" s="2">
        <f t="shared" si="22"/>
        <v>46783216.227799997</v>
      </c>
      <c r="H1048" s="2">
        <f t="shared" si="19"/>
        <v>0.43999999761581421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1682212</v>
      </c>
      <c r="D1049" s="1">
        <f>BILANCA!E71</f>
        <v>469952.07</v>
      </c>
      <c r="E1049" s="1">
        <v>0</v>
      </c>
      <c r="F1049" s="1">
        <v>0</v>
      </c>
      <c r="G1049" s="2">
        <f t="shared" si="22"/>
        <v>173059.66524</v>
      </c>
      <c r="H1049" s="2">
        <f t="shared" si="19"/>
        <v>7.0000000006984919E-2</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227898697</v>
      </c>
      <c r="D1050" s="1">
        <f>BILANCA!E72</f>
        <v>244600483.28</v>
      </c>
      <c r="E1050" s="1">
        <v>0</v>
      </c>
      <c r="F1050" s="1">
        <v>0</v>
      </c>
      <c r="G1050" s="2">
        <f t="shared" si="22"/>
        <v>48045677.458520003</v>
      </c>
      <c r="H1050" s="2">
        <f t="shared" si="19"/>
        <v>0.2800000011920929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8900</v>
      </c>
      <c r="D1052" s="1">
        <f>BILANCA!E74</f>
        <v>5554.21</v>
      </c>
      <c r="E1052" s="1">
        <v>0</v>
      </c>
      <c r="F1052" s="1">
        <v>0</v>
      </c>
      <c r="G1052" s="2">
        <f t="shared" si="22"/>
        <v>1380.5809800000002</v>
      </c>
      <c r="H1052" s="2">
        <f t="shared" si="19"/>
        <v>0.21000000000003638</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250</v>
      </c>
      <c r="D1053" s="1">
        <f>BILANCA!E75</f>
        <v>74604.22</v>
      </c>
      <c r="E1053" s="1">
        <v>0</v>
      </c>
      <c r="F1053" s="1">
        <v>0</v>
      </c>
      <c r="G1053" s="2">
        <f t="shared" si="22"/>
        <v>10462.090800000002</v>
      </c>
      <c r="H1053" s="2">
        <f t="shared" si="19"/>
        <v>0.22000000000116415</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106903</v>
      </c>
      <c r="D1054" s="1">
        <f>BILANCA!E76</f>
        <v>107718.58</v>
      </c>
      <c r="E1054" s="1">
        <v>0</v>
      </c>
      <c r="F1054" s="1">
        <v>0</v>
      </c>
      <c r="G1054" s="2">
        <f t="shared" si="22"/>
        <v>22886.151359999996</v>
      </c>
      <c r="H1054" s="2">
        <f t="shared" si="19"/>
        <v>0.41999999999825377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19967168</v>
      </c>
      <c r="D1056" s="1">
        <f>BILANCA!E78</f>
        <v>19356415.710000001</v>
      </c>
      <c r="E1056" s="1">
        <v>0</v>
      </c>
      <c r="F1056" s="1">
        <v>0</v>
      </c>
      <c r="G1056" s="2">
        <f t="shared" si="22"/>
        <v>4283639.9576599998</v>
      </c>
      <c r="H1056" s="2">
        <f t="shared" si="19"/>
        <v>0.28999999910593033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7818009</v>
      </c>
      <c r="D1057" s="1">
        <f>BILANCA!E79</f>
        <v>7807686.2699999996</v>
      </c>
      <c r="E1057" s="1">
        <v>0</v>
      </c>
      <c r="F1057" s="1">
        <v>0</v>
      </c>
      <c r="G1057" s="2">
        <f t="shared" si="22"/>
        <v>1734070.2339599999</v>
      </c>
      <c r="H1057" s="2">
        <f t="shared" si="19"/>
        <v>0.26999999955296516</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7818009</v>
      </c>
      <c r="D1058" s="1">
        <f>BILANCA!E80</f>
        <v>7807686.2699999996</v>
      </c>
      <c r="E1058" s="1">
        <v>0</v>
      </c>
      <c r="F1058" s="1">
        <v>0</v>
      </c>
      <c r="G1058" s="2">
        <f t="shared" si="22"/>
        <v>1757503.6154999998</v>
      </c>
      <c r="H1058" s="2">
        <f t="shared" si="19"/>
        <v>0.26999999955296516</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3895740</v>
      </c>
      <c r="D1060" s="1">
        <f>BILANCA!E82</f>
        <v>3879800</v>
      </c>
      <c r="E1060" s="1">
        <v>0</v>
      </c>
      <c r="F1060" s="1">
        <v>0</v>
      </c>
      <c r="G1060" s="2">
        <f t="shared" si="22"/>
        <v>897461.17999999993</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29181</v>
      </c>
      <c r="D1061" s="1">
        <f>BILANCA!E83</f>
        <v>40013.89</v>
      </c>
      <c r="E1061" s="1">
        <v>0</v>
      </c>
      <c r="F1061" s="1">
        <v>0</v>
      </c>
      <c r="G1061" s="2">
        <f t="shared" si="22"/>
        <v>8518.2848400000003</v>
      </c>
      <c r="H1061" s="2">
        <f t="shared" si="19"/>
        <v>0.11000000000058208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262140</v>
      </c>
      <c r="D1062" s="1">
        <f>BILANCA!E84</f>
        <v>475234.92</v>
      </c>
      <c r="E1062" s="1">
        <v>0</v>
      </c>
      <c r="F1062" s="1">
        <v>0</v>
      </c>
      <c r="G1062" s="2">
        <f t="shared" si="22"/>
        <v>95796.177360000001</v>
      </c>
      <c r="H1062" s="2">
        <f t="shared" si="19"/>
        <v>8.0000000016298145E-2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29733</v>
      </c>
      <c r="D1063" s="1">
        <f>BILANCA!E85</f>
        <v>26054.94</v>
      </c>
      <c r="E1063" s="1">
        <v>0</v>
      </c>
      <c r="F1063" s="1">
        <v>0</v>
      </c>
      <c r="G1063" s="2">
        <f t="shared" si="22"/>
        <v>6547.4303999999993</v>
      </c>
      <c r="H1063" s="2">
        <f t="shared" si="19"/>
        <v>6.0000000001309672E-2</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7991831</v>
      </c>
      <c r="D1064" s="1">
        <f>BILANCA!E86</f>
        <v>7179735.5700000003</v>
      </c>
      <c r="E1064" s="1">
        <v>0</v>
      </c>
      <c r="F1064" s="1">
        <v>0</v>
      </c>
      <c r="G1064" s="2">
        <f t="shared" si="22"/>
        <v>1810455.47334</v>
      </c>
      <c r="H1064" s="2">
        <f t="shared" si="19"/>
        <v>0.42999999970197678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84400379</v>
      </c>
      <c r="D1065" s="1">
        <f>BILANCA!E87</f>
        <v>86564974.329999998</v>
      </c>
      <c r="E1065" s="1">
        <v>0</v>
      </c>
      <c r="F1065" s="1">
        <v>0</v>
      </c>
      <c r="G1065" s="2">
        <f t="shared" si="22"/>
        <v>21117486.86812</v>
      </c>
      <c r="H1065" s="2">
        <f t="shared" si="19"/>
        <v>0.32999999821186066</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98067767</v>
      </c>
      <c r="D1066" s="1">
        <f>BILANCA!E88</f>
        <v>100530728.05</v>
      </c>
      <c r="E1066" s="1">
        <v>0</v>
      </c>
      <c r="F1066" s="1">
        <v>0</v>
      </c>
      <c r="G1066" s="2">
        <f t="shared" si="22"/>
        <v>24827725.517300002</v>
      </c>
      <c r="H1066" s="2">
        <f t="shared" si="19"/>
        <v>4.9999997019767761E-2</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701663</v>
      </c>
      <c r="D1067" s="1">
        <f>BILANCA!E89</f>
        <v>532007.85</v>
      </c>
      <c r="E1067" s="1">
        <v>0</v>
      </c>
      <c r="F1067" s="1">
        <v>0</v>
      </c>
      <c r="G1067" s="2">
        <f t="shared" si="22"/>
        <v>148317.01080000002</v>
      </c>
      <c r="H1067" s="2">
        <f t="shared" si="19"/>
        <v>0.15000000002328306</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2390617</v>
      </c>
      <c r="D1071" s="1">
        <f>BILANCA!E93</f>
        <v>0</v>
      </c>
      <c r="E1071" s="1">
        <v>0</v>
      </c>
      <c r="F1071" s="1">
        <v>0</v>
      </c>
      <c r="G1071" s="2">
        <f t="shared" si="22"/>
        <v>210374.296</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94975487</v>
      </c>
      <c r="D1076" s="1">
        <f>BILANCA!E98</f>
        <v>99998720.200000003</v>
      </c>
      <c r="E1076" s="1">
        <v>0</v>
      </c>
      <c r="F1076" s="1">
        <v>0</v>
      </c>
      <c r="G1076" s="2">
        <f t="shared" si="22"/>
        <v>27432482.248199999</v>
      </c>
      <c r="H1076" s="2">
        <f t="shared" si="23"/>
        <v>0.20000000298023224</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13667388</v>
      </c>
      <c r="D1095" s="1">
        <f>BILANCA!E117</f>
        <v>13965753.720000001</v>
      </c>
      <c r="E1095" s="1">
        <v>0</v>
      </c>
      <c r="F1095" s="1">
        <v>0</v>
      </c>
      <c r="G1095" s="2">
        <f t="shared" si="22"/>
        <v>4659076.2892800001</v>
      </c>
      <c r="H1095" s="2">
        <f t="shared" si="23"/>
        <v>0.27999999932944775</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330410</v>
      </c>
      <c r="D1096" s="1">
        <f>BILANCA!E118</f>
        <v>330410.84999999998</v>
      </c>
      <c r="E1096" s="1">
        <v>0</v>
      </c>
      <c r="F1096" s="1">
        <v>0</v>
      </c>
      <c r="G1096" s="2">
        <f t="shared" si="22"/>
        <v>112009.18210000001</v>
      </c>
      <c r="H1096" s="2">
        <f t="shared" si="23"/>
        <v>0.15000000002328306</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1021294</v>
      </c>
      <c r="D1097" s="1">
        <f>BILANCA!E119</f>
        <v>1021311.59</v>
      </c>
      <c r="E1097" s="1">
        <v>0</v>
      </c>
      <c r="F1097" s="1">
        <v>0</v>
      </c>
      <c r="G1097" s="2">
        <f t="shared" si="22"/>
        <v>349286.55851999996</v>
      </c>
      <c r="H1097" s="2">
        <f t="shared" si="23"/>
        <v>0.41000000003259629</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1021294</v>
      </c>
      <c r="D1101" s="1">
        <f>BILANCA!E123</f>
        <v>1021311.59</v>
      </c>
      <c r="E1101" s="1">
        <v>0</v>
      </c>
      <c r="F1101" s="1">
        <v>0</v>
      </c>
      <c r="G1101" s="2">
        <f t="shared" si="22"/>
        <v>361542.22723999998</v>
      </c>
      <c r="H1101" s="2">
        <f t="shared" si="23"/>
        <v>0.41000000003259629</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690884</v>
      </c>
      <c r="D1111" s="1">
        <f>BILANCA!E133</f>
        <v>690900.74</v>
      </c>
      <c r="E1111" s="1">
        <v>0</v>
      </c>
      <c r="F1111" s="1">
        <v>0</v>
      </c>
      <c r="G1111" s="2">
        <f t="shared" si="22"/>
        <v>265303.74144000001</v>
      </c>
      <c r="H1111" s="2">
        <f t="shared" si="23"/>
        <v>0.26000000000931323</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133144750</v>
      </c>
      <c r="D1112" s="1">
        <f>BILANCA!E134</f>
        <v>135520436.66999999</v>
      </c>
      <c r="E1112" s="1">
        <v>0</v>
      </c>
      <c r="F1112" s="1">
        <v>0</v>
      </c>
      <c r="G1112" s="2">
        <f t="shared" si="22"/>
        <v>52139945.410859995</v>
      </c>
      <c r="H1112" s="2">
        <f t="shared" si="23"/>
        <v>0.33000001311302185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133144750</v>
      </c>
      <c r="D1113" s="1">
        <f>BILANCA!E135</f>
        <v>135520436.66999999</v>
      </c>
      <c r="E1113" s="1">
        <v>0</v>
      </c>
      <c r="F1113" s="1">
        <v>0</v>
      </c>
      <c r="G1113" s="2">
        <f t="shared" si="22"/>
        <v>52544131.034199998</v>
      </c>
      <c r="H1113" s="2">
        <f t="shared" si="23"/>
        <v>0.33000001311302185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9549</v>
      </c>
      <c r="D1114" s="1">
        <f>BILANCA!E136</f>
        <v>9549.35</v>
      </c>
      <c r="E1114" s="1">
        <v>0</v>
      </c>
      <c r="F1114" s="1">
        <v>0</v>
      </c>
      <c r="G1114" s="2">
        <f t="shared" si="22"/>
        <v>3752.8487000000005</v>
      </c>
      <c r="H1114" s="2">
        <f t="shared" si="23"/>
        <v>0.3500000000003638</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554207</v>
      </c>
      <c r="D1116" s="1">
        <f>BILANCA!E138</f>
        <v>554206.76</v>
      </c>
      <c r="E1116" s="1">
        <v>0</v>
      </c>
      <c r="F1116" s="1">
        <v>0</v>
      </c>
      <c r="G1116" s="2">
        <f t="shared" si="22"/>
        <v>221128.52916000003</v>
      </c>
      <c r="H1116" s="2">
        <f t="shared" si="23"/>
        <v>0.23999999999068677</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103927093</v>
      </c>
      <c r="D1117" s="1">
        <f>BILANCA!E139</f>
        <v>103927110.09999999</v>
      </c>
      <c r="E1117" s="1">
        <v>0</v>
      </c>
      <c r="F1117" s="1">
        <v>0</v>
      </c>
      <c r="G1117" s="2">
        <f t="shared" si="22"/>
        <v>41778695.968800001</v>
      </c>
      <c r="H1117" s="2">
        <f t="shared" si="23"/>
        <v>9.9999994039535522E-2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28653901</v>
      </c>
      <c r="D1119" s="1">
        <f>BILANCA!E141</f>
        <v>31029570.460000001</v>
      </c>
      <c r="E1119" s="1">
        <v>0</v>
      </c>
      <c r="F1119" s="1">
        <v>0</v>
      </c>
      <c r="G1119" s="2">
        <f t="shared" si="22"/>
        <v>12336973.70112</v>
      </c>
      <c r="H1119" s="2">
        <f t="shared" si="23"/>
        <v>0.46000000089406967</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81469626</v>
      </c>
      <c r="D1124" s="1">
        <f>BILANCA!E146</f>
        <v>69827151.960000008</v>
      </c>
      <c r="E1124" s="1">
        <v>0</v>
      </c>
      <c r="F1124" s="1">
        <v>0</v>
      </c>
      <c r="G1124" s="2">
        <f t="shared" si="22"/>
        <v>31178474.118719999</v>
      </c>
      <c r="H1124" s="2">
        <f t="shared" si="23"/>
        <v>3.9999991655349731E-2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772401</v>
      </c>
      <c r="D1125" s="1">
        <f>BILANCA!E147</f>
        <v>702782.29</v>
      </c>
      <c r="E1125" s="1">
        <v>0</v>
      </c>
      <c r="F1125" s="1">
        <v>0</v>
      </c>
      <c r="G1125" s="2">
        <f t="shared" si="22"/>
        <v>309271.11235999997</v>
      </c>
      <c r="H1125" s="2">
        <f t="shared" si="23"/>
        <v>0.2900000000372529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15</v>
      </c>
      <c r="D1126" s="1">
        <f>BILANCA!E148</f>
        <v>14.65</v>
      </c>
      <c r="E1126" s="1">
        <v>0</v>
      </c>
      <c r="F1126" s="1">
        <v>0</v>
      </c>
      <c r="G1126" s="2">
        <f t="shared" si="22"/>
        <v>6.3348999999999993</v>
      </c>
      <c r="H1126" s="2">
        <f t="shared" si="23"/>
        <v>0.34999999999999964</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4954509</v>
      </c>
      <c r="D1127" s="1">
        <f>BILANCA!E149</f>
        <v>4432623.84</v>
      </c>
      <c r="E1127" s="1">
        <v>0</v>
      </c>
      <c r="F1127" s="1">
        <v>0</v>
      </c>
      <c r="G1127" s="2">
        <f t="shared" si="22"/>
        <v>1990044.9619199997</v>
      </c>
      <c r="H1127" s="2">
        <f t="shared" si="23"/>
        <v>0.16000000014901161</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117516</v>
      </c>
      <c r="D1128" s="1">
        <f>BILANCA!E150</f>
        <v>0</v>
      </c>
      <c r="E1128" s="1">
        <v>0</v>
      </c>
      <c r="F1128" s="1">
        <v>0</v>
      </c>
      <c r="G1128" s="2">
        <f t="shared" si="22"/>
        <v>17039.82</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4616802</v>
      </c>
      <c r="D1129" s="1">
        <f>BILANCA!E151</f>
        <v>3699679.71</v>
      </c>
      <c r="E1129" s="1">
        <v>0</v>
      </c>
      <c r="F1129" s="1">
        <v>0</v>
      </c>
      <c r="G1129" s="2">
        <f t="shared" si="22"/>
        <v>1754359.5673199999</v>
      </c>
      <c r="H1129" s="2">
        <f t="shared" si="23"/>
        <v>0.2900000000372529</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2999</v>
      </c>
      <c r="D1130" s="1">
        <f>BILANCA!E152</f>
        <v>0</v>
      </c>
      <c r="E1130" s="1">
        <v>0</v>
      </c>
      <c r="F1130" s="1">
        <v>0</v>
      </c>
      <c r="G1130" s="2">
        <f t="shared" si="22"/>
        <v>440.85299999999995</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197925</v>
      </c>
      <c r="D1133" s="1">
        <f>BILANCA!E155</f>
        <v>243219.13</v>
      </c>
      <c r="E1133" s="1">
        <v>0</v>
      </c>
      <c r="F1133" s="1">
        <v>0</v>
      </c>
      <c r="G1133" s="2">
        <f t="shared" si="22"/>
        <v>102654.489</v>
      </c>
      <c r="H1133" s="2">
        <f t="shared" si="23"/>
        <v>0.13000000000465661</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19267</v>
      </c>
      <c r="D1135" s="1">
        <f>BILANCA!E157</f>
        <v>489725</v>
      </c>
      <c r="E1135" s="1">
        <v>0</v>
      </c>
      <c r="F1135" s="1">
        <v>0</v>
      </c>
      <c r="G1135" s="2">
        <f t="shared" si="22"/>
        <v>151804.984</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18656202</v>
      </c>
      <c r="D1136" s="1">
        <f>BILANCA!E158</f>
        <v>18386857.690000001</v>
      </c>
      <c r="E1136" s="1">
        <v>0</v>
      </c>
      <c r="F1136" s="1">
        <v>0</v>
      </c>
      <c r="G1136" s="2">
        <f t="shared" si="22"/>
        <v>8480777.3591399994</v>
      </c>
      <c r="H1136" s="2">
        <f t="shared" si="23"/>
        <v>0.30999999865889549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7073894</v>
      </c>
      <c r="D1137" s="1">
        <f>BILANCA!E159</f>
        <v>8158740.2300000004</v>
      </c>
      <c r="E1137" s="1">
        <v>0</v>
      </c>
      <c r="F1137" s="1">
        <v>0</v>
      </c>
      <c r="G1137" s="2">
        <f t="shared" si="22"/>
        <v>3602271.6668400001</v>
      </c>
      <c r="H1137" s="2">
        <f t="shared" si="23"/>
        <v>0.23000000044703484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13105394</v>
      </c>
      <c r="D1138" s="1">
        <f>BILANCA!E160</f>
        <v>11710507.710000001</v>
      </c>
      <c r="E1138" s="1">
        <v>0</v>
      </c>
      <c r="F1138" s="1">
        <v>0</v>
      </c>
      <c r="G1138" s="2">
        <f t="shared" si="22"/>
        <v>5661593.4601000007</v>
      </c>
      <c r="H1138" s="2">
        <f t="shared" si="23"/>
        <v>0.28999999910593033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52243034</v>
      </c>
      <c r="D1139" s="1">
        <f>BILANCA!E161</f>
        <v>40458540.719999999</v>
      </c>
      <c r="E1139" s="1">
        <v>0</v>
      </c>
      <c r="F1139" s="1">
        <v>0</v>
      </c>
      <c r="G1139" s="2">
        <f t="shared" si="22"/>
        <v>20772978.008639999</v>
      </c>
      <c r="H1139" s="2">
        <f t="shared" si="23"/>
        <v>0.2800000011920929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3667181</v>
      </c>
      <c r="D1140" s="1">
        <f>BILANCA!E162</f>
        <v>3306166.12</v>
      </c>
      <c r="E1140" s="1">
        <v>0</v>
      </c>
      <c r="F1140" s="1">
        <v>0</v>
      </c>
      <c r="G1140" s="2">
        <f t="shared" si="22"/>
        <v>1613883.57868</v>
      </c>
      <c r="H1140" s="2">
        <f t="shared" si="23"/>
        <v>0.12000000011175871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19003004</v>
      </c>
      <c r="D1141" s="1">
        <f>BILANCA!E163</f>
        <v>17329081.289999999</v>
      </c>
      <c r="E1141" s="1">
        <v>0</v>
      </c>
      <c r="F1141" s="1">
        <v>0</v>
      </c>
      <c r="G1141" s="2">
        <f t="shared" si="22"/>
        <v>8478464.3196399994</v>
      </c>
      <c r="H1141" s="2">
        <f t="shared" si="23"/>
        <v>0.28999999910593033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586155</v>
      </c>
      <c r="D1142" s="1">
        <f>BILANCA!E164</f>
        <v>404276.62</v>
      </c>
      <c r="E1142" s="1">
        <v>0</v>
      </c>
      <c r="F1142" s="1">
        <v>0</v>
      </c>
      <c r="G1142" s="2">
        <f t="shared" si="22"/>
        <v>221758.61016000001</v>
      </c>
      <c r="H1142" s="2">
        <f t="shared" si="23"/>
        <v>0.38000000000465661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35742</v>
      </c>
      <c r="D1143" s="1">
        <f>BILANCA!E165</f>
        <v>2459.6799999999998</v>
      </c>
      <c r="E1143" s="1">
        <v>0</v>
      </c>
      <c r="F1143" s="1">
        <v>0</v>
      </c>
      <c r="G1143" s="2">
        <f t="shared" si="22"/>
        <v>6505.8176000000003</v>
      </c>
      <c r="H1143" s="2">
        <f t="shared" si="23"/>
        <v>0.32000000000016371</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550413</v>
      </c>
      <c r="D1144" s="1">
        <f>BILANCA!E166</f>
        <v>401816.94</v>
      </c>
      <c r="E1144" s="1">
        <v>0</v>
      </c>
      <c r="F1144" s="1">
        <v>0</v>
      </c>
      <c r="G1144" s="2">
        <f t="shared" si="22"/>
        <v>218001.54768000002</v>
      </c>
      <c r="H1144" s="2">
        <f t="shared" si="23"/>
        <v>5.9999999997671694E-2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33073900</v>
      </c>
      <c r="D1148" s="1">
        <f>BILANCA!E170</f>
        <v>36668306.829999998</v>
      </c>
      <c r="E1148" s="1">
        <v>0</v>
      </c>
      <c r="F1148" s="1">
        <v>0</v>
      </c>
      <c r="G1148" s="2">
        <f t="shared" si="22"/>
        <v>17557734.753899999</v>
      </c>
      <c r="H1148" s="2">
        <f t="shared" si="23"/>
        <v>0.17000000178813934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5880247</v>
      </c>
      <c r="D1149" s="1">
        <f>BILANCA!E171</f>
        <v>5924586.2699999996</v>
      </c>
      <c r="E1149" s="1">
        <v>0</v>
      </c>
      <c r="F1149" s="1">
        <v>0</v>
      </c>
      <c r="G1149" s="2">
        <f t="shared" si="22"/>
        <v>2943083.6436400004</v>
      </c>
      <c r="H1149" s="2">
        <f t="shared" si="23"/>
        <v>0.26999999955296516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252382</v>
      </c>
      <c r="D1150" s="1">
        <f>BILANCA!E172</f>
        <v>735.94</v>
      </c>
      <c r="E1150" s="1">
        <v>0</v>
      </c>
      <c r="F1150" s="1">
        <v>0</v>
      </c>
      <c r="G1150" s="2">
        <f t="shared" si="22"/>
        <v>42393.597959999999</v>
      </c>
      <c r="H1150" s="2">
        <f t="shared" si="23"/>
        <v>5.999999999994543E-2</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26941271</v>
      </c>
      <c r="D1151" s="1">
        <f>BILANCA!E173</f>
        <v>30742984.620000001</v>
      </c>
      <c r="E1151" s="1">
        <v>0</v>
      </c>
      <c r="F1151" s="1">
        <v>0</v>
      </c>
      <c r="G1151" s="2">
        <f t="shared" si="22"/>
        <v>14855776.360320002</v>
      </c>
      <c r="H1151" s="2">
        <f t="shared" si="23"/>
        <v>0.37999999895691872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2352674879</v>
      </c>
      <c r="D1152" s="1">
        <f>BILANCA!E175</f>
        <v>2416249402.9800005</v>
      </c>
      <c r="E1152" s="1">
        <v>0</v>
      </c>
      <c r="F1152" s="1">
        <v>0</v>
      </c>
      <c r="G1152" s="2">
        <f t="shared" si="22"/>
        <v>1214294352.7582402</v>
      </c>
      <c r="H1152" s="2">
        <f t="shared" si="23"/>
        <v>1.9999504089355469E-2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1092099172</v>
      </c>
      <c r="D1153" s="1">
        <f>BILANCA!E176</f>
        <v>977501924.31999993</v>
      </c>
      <c r="E1153" s="1">
        <v>0</v>
      </c>
      <c r="F1153" s="1">
        <v>0</v>
      </c>
      <c r="G1153" s="2">
        <f t="shared" si="22"/>
        <v>518007513.50880003</v>
      </c>
      <c r="H1153" s="2">
        <f t="shared" si="23"/>
        <v>0.31999993324279785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235461573</v>
      </c>
      <c r="D1154" s="1">
        <f>BILANCA!E177</f>
        <v>184222900.60999998</v>
      </c>
      <c r="E1154" s="1">
        <v>0</v>
      </c>
      <c r="F1154" s="1">
        <v>0</v>
      </c>
      <c r="G1154" s="2">
        <f t="shared" si="22"/>
        <v>103268160.99162</v>
      </c>
      <c r="H1154" s="2">
        <f t="shared" si="23"/>
        <v>0.39000001549720764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64679142</v>
      </c>
      <c r="D1155" s="1">
        <f>BILANCA!E178</f>
        <v>71119720.340000004</v>
      </c>
      <c r="E1155" s="1">
        <v>0</v>
      </c>
      <c r="F1155" s="1">
        <v>0</v>
      </c>
      <c r="G1155" s="2">
        <f t="shared" si="22"/>
        <v>35589996.220959999</v>
      </c>
      <c r="H1155" s="2">
        <f t="shared" si="23"/>
        <v>0.34000000357627869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110698616</v>
      </c>
      <c r="D1156" s="1">
        <f>BILANCA!E179</f>
        <v>85277537.799999997</v>
      </c>
      <c r="E1156" s="1">
        <v>0</v>
      </c>
      <c r="F1156" s="1">
        <v>0</v>
      </c>
      <c r="G1156" s="2">
        <f t="shared" si="22"/>
        <v>48656888.646799996</v>
      </c>
      <c r="H1156" s="2">
        <f t="shared" si="23"/>
        <v>0.20000000298023224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4622093</v>
      </c>
      <c r="D1157" s="1">
        <f>BILANCA!E180</f>
        <v>4162302.68</v>
      </c>
      <c r="E1157" s="1">
        <v>0</v>
      </c>
      <c r="F1157" s="1">
        <v>0</v>
      </c>
      <c r="G1157" s="2">
        <f t="shared" si="22"/>
        <v>2252725.5146399997</v>
      </c>
      <c r="H1157" s="2">
        <f t="shared" si="23"/>
        <v>0.31999999983236194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4462946</v>
      </c>
      <c r="D1159" s="1">
        <f>BILANCA!E182</f>
        <v>4011873.14</v>
      </c>
      <c r="E1159" s="1">
        <v>0</v>
      </c>
      <c r="F1159" s="1">
        <v>0</v>
      </c>
      <c r="G1159" s="2">
        <f t="shared" si="22"/>
        <v>2197657.8412799998</v>
      </c>
      <c r="H1159" s="2">
        <f t="shared" si="23"/>
        <v>0.14000000013038516</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159147</v>
      </c>
      <c r="D1160" s="1">
        <f>BILANCA!E183</f>
        <v>150429.54</v>
      </c>
      <c r="E1160" s="1">
        <v>0</v>
      </c>
      <c r="F1160" s="1">
        <v>0</v>
      </c>
      <c r="G1160" s="2">
        <f t="shared" si="22"/>
        <v>81421.076159999997</v>
      </c>
      <c r="H1160" s="2">
        <f t="shared" si="23"/>
        <v>0.45999999999185093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185829</v>
      </c>
      <c r="D1161" s="1">
        <f>BILANCA!E184</f>
        <v>57348.86</v>
      </c>
      <c r="E1161" s="1">
        <v>0</v>
      </c>
      <c r="F1161" s="1">
        <v>0</v>
      </c>
      <c r="G1161" s="2">
        <f t="shared" si="22"/>
        <v>53493.756159999997</v>
      </c>
      <c r="H1161" s="2">
        <f t="shared" si="23"/>
        <v>0.13999999999941792</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542233</v>
      </c>
      <c r="D1163" s="1">
        <f>BILANCA!E186</f>
        <v>723879.25</v>
      </c>
      <c r="E1163" s="1">
        <v>0</v>
      </c>
      <c r="F1163" s="1">
        <v>0</v>
      </c>
      <c r="G1163" s="2">
        <f t="shared" si="22"/>
        <v>358198.47</v>
      </c>
      <c r="H1163" s="2">
        <f t="shared" si="23"/>
        <v>0.25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54733660</v>
      </c>
      <c r="D1165" s="1">
        <f>BILANCA!E188</f>
        <v>22882111.68</v>
      </c>
      <c r="E1165" s="1">
        <v>0</v>
      </c>
      <c r="F1165" s="1">
        <v>0</v>
      </c>
      <c r="G1165" s="2">
        <f t="shared" si="22"/>
        <v>18290614.77152</v>
      </c>
      <c r="H1165" s="2">
        <f t="shared" si="23"/>
        <v>0.32000000029802322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4257075</v>
      </c>
      <c r="D1166" s="1">
        <f>BILANCA!E189</f>
        <v>13005946.449999999</v>
      </c>
      <c r="E1166" s="1">
        <v>0</v>
      </c>
      <c r="F1166" s="1">
        <v>0</v>
      </c>
      <c r="G1166" s="2">
        <f t="shared" si="22"/>
        <v>5539221.1256999988</v>
      </c>
      <c r="H1166" s="2">
        <f t="shared" si="23"/>
        <v>0.44999999925494194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849907685</v>
      </c>
      <c r="D1183" s="1">
        <f>BILANCA!E206</f>
        <v>778949739.99000001</v>
      </c>
      <c r="E1183" s="1">
        <v>0</v>
      </c>
      <c r="F1183" s="1">
        <v>0</v>
      </c>
      <c r="G1183" s="2">
        <f t="shared" si="22"/>
        <v>481561432.99599999</v>
      </c>
      <c r="H1183" s="2">
        <f t="shared" si="23"/>
        <v>9.9999904632568359E-3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849907685</v>
      </c>
      <c r="D1184" s="1">
        <f>BILANCA!E207</f>
        <v>778949739.99000001</v>
      </c>
      <c r="E1184" s="1">
        <v>0</v>
      </c>
      <c r="F1184" s="1">
        <v>0</v>
      </c>
      <c r="G1184" s="2">
        <f t="shared" si="22"/>
        <v>483969240.16098005</v>
      </c>
      <c r="H1184" s="2">
        <f t="shared" si="23"/>
        <v>9.9999904632568359E-3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789641000</v>
      </c>
      <c r="D1189" s="1">
        <f>BILANCA!E212</f>
        <v>724001055.13</v>
      </c>
      <c r="E1189" s="1">
        <v>0</v>
      </c>
      <c r="F1189" s="1">
        <v>0</v>
      </c>
      <c r="G1189" s="2">
        <f t="shared" si="22"/>
        <v>460954480.71355999</v>
      </c>
      <c r="H1189" s="2">
        <f t="shared" si="23"/>
        <v>0.12999999523162842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60266685</v>
      </c>
      <c r="D1194" s="1">
        <f>BILANCA!E217</f>
        <v>54948684.859999999</v>
      </c>
      <c r="E1194" s="1">
        <v>0</v>
      </c>
      <c r="F1194" s="1">
        <v>0</v>
      </c>
      <c r="G1194" s="2">
        <f t="shared" si="22"/>
        <v>35904615.545919999</v>
      </c>
      <c r="H1194" s="2">
        <f t="shared" si="23"/>
        <v>0.14000000059604645</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2472839</v>
      </c>
      <c r="D1211" s="1">
        <f>BILANCA!E234</f>
        <v>1323337.27</v>
      </c>
      <c r="E1211" s="1">
        <v>0</v>
      </c>
      <c r="F1211" s="1">
        <v>0</v>
      </c>
      <c r="G1211" s="2">
        <f t="shared" si="22"/>
        <v>1167249.08712</v>
      </c>
      <c r="H1211" s="2">
        <f t="shared" si="23"/>
        <v>0.27000000001862645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526519</v>
      </c>
      <c r="D1212" s="1">
        <f>BILANCA!E235</f>
        <v>900221.99</v>
      </c>
      <c r="E1212" s="1">
        <v>0</v>
      </c>
      <c r="F1212" s="1">
        <v>0</v>
      </c>
      <c r="G1212" s="2">
        <f t="shared" si="22"/>
        <v>532874.52242000005</v>
      </c>
      <c r="H1212" s="2">
        <f t="shared" si="23"/>
        <v>1.0000000009313226E-2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1946320</v>
      </c>
      <c r="D1213" s="1">
        <f>BILANCA!E236</f>
        <v>423115.28</v>
      </c>
      <c r="E1213" s="1">
        <v>0</v>
      </c>
      <c r="F1213" s="1">
        <v>0</v>
      </c>
      <c r="G1213" s="2">
        <f t="shared" si="22"/>
        <v>642286.62880000006</v>
      </c>
      <c r="H1213" s="2">
        <f t="shared" si="23"/>
        <v>0.28000000002793968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1260575707</v>
      </c>
      <c r="D1214" s="1">
        <f>BILANCA!E237</f>
        <v>1438747478.6600003</v>
      </c>
      <c r="E1214" s="1">
        <v>0</v>
      </c>
      <c r="F1214" s="1">
        <v>0</v>
      </c>
      <c r="G1214" s="2">
        <f t="shared" si="22"/>
        <v>955894323.45792019</v>
      </c>
      <c r="H1214" s="2">
        <f t="shared" si="23"/>
        <v>0.33999967575073242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1128864382</v>
      </c>
      <c r="D1215" s="1">
        <f>BILANCA!E238</f>
        <v>1254640099.0900002</v>
      </c>
      <c r="E1215" s="1">
        <v>0</v>
      </c>
      <c r="F1215" s="1">
        <v>0</v>
      </c>
      <c r="G1215" s="2">
        <f t="shared" si="22"/>
        <v>844049542.60176015</v>
      </c>
      <c r="H1215" s="2">
        <f t="shared" si="23"/>
        <v>9.0000152587890625E-2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1985740691</v>
      </c>
      <c r="D1216" s="1">
        <f>BILANCA!E239</f>
        <v>2041698121.1900001</v>
      </c>
      <c r="E1216" s="1">
        <v>0</v>
      </c>
      <c r="F1216" s="1">
        <v>0</v>
      </c>
      <c r="G1216" s="2">
        <f t="shared" si="22"/>
        <v>1414108905.47754</v>
      </c>
      <c r="H1216" s="2">
        <f t="shared" si="23"/>
        <v>0.19000005722045898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1625415342</v>
      </c>
      <c r="D1217" s="1">
        <f>BILANCA!E240</f>
        <v>1665081671.5799999</v>
      </c>
      <c r="E1217" s="1">
        <v>0</v>
      </c>
      <c r="F1217" s="1">
        <v>0</v>
      </c>
      <c r="G1217" s="2">
        <f t="shared" si="22"/>
        <v>1159605412.32744</v>
      </c>
      <c r="H1217" s="2">
        <f t="shared" si="23"/>
        <v>0.42000007629394531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360325349</v>
      </c>
      <c r="D1218" s="1">
        <f>BILANCA!E241</f>
        <v>376616449.61000001</v>
      </c>
      <c r="E1218" s="1">
        <v>0</v>
      </c>
      <c r="F1218" s="1">
        <v>0</v>
      </c>
      <c r="G1218" s="2">
        <f t="shared" si="22"/>
        <v>261686188.33170003</v>
      </c>
      <c r="H1218" s="2">
        <f t="shared" si="23"/>
        <v>0.38999998569488525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856876309</v>
      </c>
      <c r="D1219" s="1">
        <f>BILANCA!E242</f>
        <v>787058022.10000002</v>
      </c>
      <c r="E1219" s="1">
        <v>0</v>
      </c>
      <c r="F1219" s="1">
        <v>0</v>
      </c>
      <c r="G1219" s="2">
        <f t="shared" si="22"/>
        <v>573714195.35519993</v>
      </c>
      <c r="H1219" s="2">
        <f t="shared" si="23"/>
        <v>0.10000002384185791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848054243</v>
      </c>
      <c r="D1220" s="1">
        <f>BILANCA!E243</f>
        <v>778640855.90999997</v>
      </c>
      <c r="E1220" s="1">
        <v>0</v>
      </c>
      <c r="F1220" s="1">
        <v>0</v>
      </c>
      <c r="G1220" s="2">
        <f t="shared" si="22"/>
        <v>570064621.29233992</v>
      </c>
      <c r="H1220" s="2">
        <f t="shared" si="23"/>
        <v>9.0000033378601074E-2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8822066</v>
      </c>
      <c r="D1221" s="1">
        <f>BILANCA!E244</f>
        <v>8417166.1899999995</v>
      </c>
      <c r="E1221" s="1">
        <v>0</v>
      </c>
      <c r="F1221" s="1">
        <v>0</v>
      </c>
      <c r="G1221" s="2">
        <f t="shared" si="22"/>
        <v>6106222.8144399999</v>
      </c>
      <c r="H1221" s="2">
        <f t="shared" si="23"/>
        <v>0.18999999947845936</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52613891</v>
      </c>
      <c r="D1222" s="1">
        <f>BILANCA!E245</f>
        <v>114676990.47</v>
      </c>
      <c r="E1222" s="1">
        <v>0</v>
      </c>
      <c r="F1222" s="1">
        <v>0</v>
      </c>
      <c r="G1222" s="2">
        <f t="shared" si="22"/>
        <v>67390321.393659994</v>
      </c>
      <c r="H1222" s="2">
        <f t="shared" si="23"/>
        <v>0.4699999988079071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378425274</v>
      </c>
      <c r="D1223" s="1">
        <f>BILANCA!E246</f>
        <v>289356106.44999999</v>
      </c>
      <c r="E1223" s="1">
        <v>0</v>
      </c>
      <c r="F1223" s="1">
        <v>0</v>
      </c>
      <c r="G1223" s="2">
        <f t="shared" si="22"/>
        <v>229712996.85599998</v>
      </c>
      <c r="H1223" s="2">
        <f t="shared" si="23"/>
        <v>0.44999998807907104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209765708</v>
      </c>
      <c r="D1224" s="1">
        <f>BILANCA!E247</f>
        <v>289356106.44999999</v>
      </c>
      <c r="E1224" s="1">
        <v>0</v>
      </c>
      <c r="F1224" s="1">
        <v>0</v>
      </c>
      <c r="G1224" s="2">
        <f t="shared" si="22"/>
        <v>190023178.93689999</v>
      </c>
      <c r="H1224" s="2">
        <f t="shared" si="23"/>
        <v>0.44999998807907104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168659566</v>
      </c>
      <c r="D1226" s="1">
        <f>BILANCA!E249</f>
        <v>0</v>
      </c>
      <c r="E1226" s="1">
        <v>0</v>
      </c>
      <c r="F1226" s="1">
        <v>0</v>
      </c>
      <c r="G1226" s="2">
        <f t="shared" si="22"/>
        <v>40984274.538000003</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325811383</v>
      </c>
      <c r="D1227" s="1">
        <f>BILANCA!E250</f>
        <v>174679115.97999999</v>
      </c>
      <c r="E1227" s="1">
        <v>0</v>
      </c>
      <c r="F1227" s="1">
        <v>0</v>
      </c>
      <c r="G1227" s="2">
        <f t="shared" si="22"/>
        <v>164741386.05023998</v>
      </c>
      <c r="H1227" s="2">
        <f t="shared" si="23"/>
        <v>2.000001072883606E-2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325811383</v>
      </c>
      <c r="D1229" s="1">
        <f>BILANCA!E252</f>
        <v>168137578.5</v>
      </c>
      <c r="E1229" s="1">
        <v>0</v>
      </c>
      <c r="F1229" s="1">
        <v>0</v>
      </c>
      <c r="G1229" s="2">
        <f t="shared" si="22"/>
        <v>162873288.83999997</v>
      </c>
      <c r="H1229" s="2">
        <f t="shared" si="23"/>
        <v>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6541537.4800000004</v>
      </c>
      <c r="E1230" s="1">
        <v>0</v>
      </c>
      <c r="F1230" s="1">
        <v>0</v>
      </c>
      <c r="G1230" s="2">
        <f t="shared" si="22"/>
        <v>3231519.5151200001</v>
      </c>
      <c r="H1230" s="2">
        <f t="shared" si="23"/>
        <v>0.48000000044703484</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2628018</v>
      </c>
      <c r="D1231" s="1">
        <f>BILANCA!E254</f>
        <v>1615.08</v>
      </c>
      <c r="E1231" s="1">
        <v>0</v>
      </c>
      <c r="F1231" s="1">
        <v>0</v>
      </c>
      <c r="G1231" s="2">
        <f>B1231/1000*C1231+B1231/500*D1231</f>
        <v>652549.54368</v>
      </c>
      <c r="H1231" s="2">
        <f>ABS(C1231-ROUND(C1231,0))+ABS(D1231-ROUND(D1231,0))</f>
        <v>7.999999999992724E-2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80974518</v>
      </c>
      <c r="D1232" s="1">
        <f>BILANCA!E255</f>
        <v>68800912.959999993</v>
      </c>
      <c r="E1232" s="1">
        <v>0</v>
      </c>
      <c r="F1232" s="1">
        <v>0</v>
      </c>
      <c r="G1232" s="2">
        <f t="shared" si="22"/>
        <v>54425509.636079997</v>
      </c>
      <c r="H1232" s="2">
        <f t="shared" si="23"/>
        <v>4.0000006556510925E-2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411309</v>
      </c>
      <c r="D1233" s="1">
        <f>BILANCA!E256</f>
        <v>291466.25</v>
      </c>
      <c r="E1233" s="1">
        <v>0</v>
      </c>
      <c r="F1233" s="1">
        <v>0</v>
      </c>
      <c r="G1233" s="2">
        <f t="shared" si="22"/>
        <v>248560.375</v>
      </c>
      <c r="H1233" s="2">
        <f t="shared" si="23"/>
        <v>0.25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339625</v>
      </c>
      <c r="D1234" s="1">
        <f>BILANCA!E257</f>
        <v>339624.97</v>
      </c>
      <c r="E1234" s="1">
        <v>0</v>
      </c>
      <c r="F1234" s="1">
        <v>0</v>
      </c>
      <c r="G1234" s="2">
        <f t="shared" si="22"/>
        <v>255737.60993999999</v>
      </c>
      <c r="H1234" s="2">
        <f t="shared" si="23"/>
        <v>3.0000000027939677E-2</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1067533056</v>
      </c>
      <c r="D1236" s="1">
        <f>BILANCA!E259</f>
        <v>1108712895.3</v>
      </c>
      <c r="E1236" s="1">
        <v>0</v>
      </c>
      <c r="F1236" s="1">
        <v>0</v>
      </c>
      <c r="G1236" s="2">
        <f t="shared" si="22"/>
        <v>831094588.18980002</v>
      </c>
      <c r="H1236" s="2">
        <f t="shared" si="23"/>
        <v>0.29999995231628418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1067533056</v>
      </c>
      <c r="D1237" s="1">
        <f>BILANCA!E260</f>
        <v>1108712895.3</v>
      </c>
      <c r="E1237" s="1">
        <v>0</v>
      </c>
      <c r="F1237" s="1">
        <v>0</v>
      </c>
      <c r="G1237" s="2">
        <f t="shared" si="22"/>
        <v>834379547.03639996</v>
      </c>
      <c r="H1237" s="2">
        <f t="shared" si="23"/>
        <v>0.29999995231628418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17452346</v>
      </c>
      <c r="D1238" s="1">
        <f>BILANCA!E262</f>
        <v>21863232.969999999</v>
      </c>
      <c r="E1238" s="1">
        <v>0</v>
      </c>
      <c r="F1238" s="1">
        <v>0</v>
      </c>
      <c r="G1238" s="2">
        <f t="shared" si="22"/>
        <v>15600597.0447</v>
      </c>
      <c r="H1238" s="2">
        <f t="shared" si="23"/>
        <v>3.0000001192092896E-2</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80615421</v>
      </c>
      <c r="D1239" s="1">
        <f>BILANCA!E263</f>
        <v>78667495.079999998</v>
      </c>
      <c r="E1239" s="1">
        <v>0</v>
      </c>
      <c r="F1239" s="1">
        <v>0</v>
      </c>
      <c r="G1239" s="2">
        <f t="shared" si="22"/>
        <v>60915305.256959997</v>
      </c>
      <c r="H1239" s="2">
        <f t="shared" si="23"/>
        <v>7.9999998211860657E-2</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57774235</v>
      </c>
      <c r="D1240" s="1">
        <f>BILANCA!E264</f>
        <v>47785729.590000004</v>
      </c>
      <c r="E1240" s="1">
        <v>0</v>
      </c>
      <c r="F1240" s="1">
        <v>0</v>
      </c>
      <c r="G1240" s="2">
        <f t="shared" si="22"/>
        <v>39409843.404260002</v>
      </c>
      <c r="H1240" s="2">
        <f t="shared" si="23"/>
        <v>0.40999999642372131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42698395</v>
      </c>
      <c r="D1241" s="1">
        <f>BILANCA!E265</f>
        <v>39370503.659999996</v>
      </c>
      <c r="E1241" s="1">
        <v>0</v>
      </c>
      <c r="F1241" s="1">
        <v>0</v>
      </c>
      <c r="G1241" s="2">
        <f t="shared" si="22"/>
        <v>31331365.798559997</v>
      </c>
      <c r="H1241" s="2">
        <f t="shared" si="23"/>
        <v>0.34000000357627869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93440</v>
      </c>
      <c r="D1242" s="1">
        <f>BILANCA!E266</f>
        <v>75683.31</v>
      </c>
      <c r="E1242" s="1">
        <v>0</v>
      </c>
      <c r="F1242" s="1">
        <v>0</v>
      </c>
      <c r="G1242" s="2">
        <f t="shared" ref="G1242:G1479" si="24">B1242/1000*C1242+B1242/500*D1242</f>
        <v>63404.914579999997</v>
      </c>
      <c r="H1242" s="2">
        <f t="shared" si="23"/>
        <v>0.30999999999767169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492715</v>
      </c>
      <c r="D1243" s="1">
        <f>BILANCA!E267</f>
        <v>328593.31</v>
      </c>
      <c r="E1243" s="1">
        <v>0</v>
      </c>
      <c r="F1243" s="1">
        <v>0</v>
      </c>
      <c r="G1243" s="2">
        <f t="shared" si="24"/>
        <v>298974.42120000004</v>
      </c>
      <c r="H1243" s="2">
        <f t="shared" si="23"/>
        <v>0.30999999999767169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4960701</v>
      </c>
      <c r="D1244" s="1">
        <f>BILANCA!E268</f>
        <v>4588475.55</v>
      </c>
      <c r="E1244" s="1">
        <v>0</v>
      </c>
      <c r="F1244" s="1">
        <v>0</v>
      </c>
      <c r="G1244" s="2">
        <f t="shared" si="24"/>
        <v>3689927.1981000002</v>
      </c>
      <c r="H1244" s="2">
        <f t="shared" si="23"/>
        <v>0.45000000018626451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246969</v>
      </c>
      <c r="D1245" s="1">
        <f>BILANCA!E269</f>
        <v>87239.21</v>
      </c>
      <c r="E1245" s="1">
        <v>0</v>
      </c>
      <c r="F1245" s="1">
        <v>0</v>
      </c>
      <c r="G1245" s="2">
        <f t="shared" si="24"/>
        <v>110419.22404</v>
      </c>
      <c r="H1245" s="2">
        <f t="shared" si="23"/>
        <v>0.21000000000640284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1904029</v>
      </c>
      <c r="D1247" s="1">
        <f>BILANCA!E271</f>
        <v>1850143.92</v>
      </c>
      <c r="E1247" s="1">
        <v>0</v>
      </c>
      <c r="F1247" s="1">
        <v>0</v>
      </c>
      <c r="G1247" s="2">
        <f t="shared" si="24"/>
        <v>1479539.64576</v>
      </c>
      <c r="H1247" s="2">
        <f t="shared" si="23"/>
        <v>8.0000000074505806E-2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1639863</v>
      </c>
      <c r="D1249" s="1">
        <f>BILANCA!E273</f>
        <v>127556.7</v>
      </c>
      <c r="E1249" s="1">
        <v>0</v>
      </c>
      <c r="F1249" s="1">
        <v>0</v>
      </c>
      <c r="G1249" s="2">
        <f t="shared" si="24"/>
        <v>504063.72240000003</v>
      </c>
      <c r="H1249" s="2">
        <f t="shared" si="23"/>
        <v>0.30000000000291038</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1808</v>
      </c>
      <c r="D1258" s="1">
        <f>BILANCA!E282</f>
        <v>0</v>
      </c>
      <c r="E1258" s="1">
        <v>0</v>
      </c>
      <c r="F1258" s="1">
        <v>0</v>
      </c>
      <c r="G1258" s="2">
        <f t="shared" si="25"/>
        <v>497.20000000000005</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23050</v>
      </c>
      <c r="D1259" s="1">
        <f>BILANCA!E283</f>
        <v>0</v>
      </c>
      <c r="E1259" s="1">
        <v>0</v>
      </c>
      <c r="F1259" s="1">
        <v>0</v>
      </c>
      <c r="G1259" s="2">
        <f t="shared" si="25"/>
        <v>6361.8</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63099836</v>
      </c>
      <c r="D1263" s="1">
        <f>BILANCA!E287</f>
        <v>33510330.289999999</v>
      </c>
      <c r="E1263" s="1">
        <v>0</v>
      </c>
      <c r="F1263" s="1">
        <v>0</v>
      </c>
      <c r="G1263" s="2">
        <f t="shared" si="24"/>
        <v>36433739.042400002</v>
      </c>
      <c r="H1263" s="2">
        <f t="shared" si="23"/>
        <v>0.28999999910593033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172361737</v>
      </c>
      <c r="D1264" s="1">
        <f>BILANCA!E288</f>
        <v>150712570.31999999</v>
      </c>
      <c r="E1264" s="1">
        <v>0</v>
      </c>
      <c r="F1264" s="1">
        <v>0</v>
      </c>
      <c r="G1264" s="2">
        <f t="shared" si="24"/>
        <v>133134112.61684</v>
      </c>
      <c r="H1264" s="2">
        <f t="shared" si="23"/>
        <v>0.31999999284744263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101192</v>
      </c>
      <c r="D1265" s="1">
        <f>BILANCA!E289</f>
        <v>5794150.3200000003</v>
      </c>
      <c r="E1265" s="1">
        <v>0</v>
      </c>
      <c r="F1265" s="1">
        <v>0</v>
      </c>
      <c r="G1265" s="2">
        <f t="shared" si="24"/>
        <v>3296436.9244799996</v>
      </c>
      <c r="H1265" s="2">
        <f t="shared" si="23"/>
        <v>0.32000000029802322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4155883</v>
      </c>
      <c r="D1266" s="1">
        <f>BILANCA!E290</f>
        <v>7211796.1299999999</v>
      </c>
      <c r="E1266" s="1">
        <v>0</v>
      </c>
      <c r="F1266" s="1">
        <v>0</v>
      </c>
      <c r="G1266" s="2">
        <f t="shared" si="24"/>
        <v>5257991.4985799994</v>
      </c>
      <c r="H1266" s="2">
        <f t="shared" si="23"/>
        <v>0.12999999988824129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849907685</v>
      </c>
      <c r="D1270" s="1">
        <f>BILANCA!E294</f>
        <v>778949739.99000001</v>
      </c>
      <c r="E1270" s="1">
        <v>0</v>
      </c>
      <c r="F1270" s="1">
        <v>0</v>
      </c>
      <c r="G1270" s="2">
        <f t="shared" si="24"/>
        <v>691040656.34925985</v>
      </c>
      <c r="H1270" s="2">
        <f t="shared" si="23"/>
        <v>9.9999904632568359E-3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42503984</v>
      </c>
      <c r="D1271" s="1">
        <f>BILANCA!E295</f>
        <v>9464571.3000000007</v>
      </c>
      <c r="E1271" s="1">
        <v>0</v>
      </c>
      <c r="F1271" s="1">
        <v>0</v>
      </c>
      <c r="G1271" s="2">
        <f t="shared" si="24"/>
        <v>17692740.4608</v>
      </c>
      <c r="H1271" s="2">
        <f t="shared" si="23"/>
        <v>0.30000000074505806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2279302</v>
      </c>
      <c r="D1272" s="1">
        <f>BILANCA!E296</f>
        <v>3918460.51</v>
      </c>
      <c r="E1272" s="1">
        <v>0</v>
      </c>
      <c r="F1272" s="1">
        <v>0</v>
      </c>
      <c r="G1272" s="2">
        <f t="shared" si="24"/>
        <v>2923588.4527799995</v>
      </c>
      <c r="H1272" s="2">
        <f t="shared" si="23"/>
        <v>0.49000000022351742</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4362787</v>
      </c>
      <c r="D1273" s="1">
        <f>BILANCA!E297</f>
        <v>4664157.29</v>
      </c>
      <c r="E1273" s="1">
        <v>0</v>
      </c>
      <c r="F1273" s="1">
        <v>0</v>
      </c>
      <c r="G1273" s="2">
        <f t="shared" si="24"/>
        <v>3970419.4581999998</v>
      </c>
      <c r="H1273" s="2">
        <f t="shared" si="23"/>
        <v>0.2900000000372529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900491</v>
      </c>
      <c r="D1274" s="1">
        <f>BILANCA!E298</f>
        <v>803549.77</v>
      </c>
      <c r="E1274" s="1">
        <v>0</v>
      </c>
      <c r="F1274" s="1">
        <v>0</v>
      </c>
      <c r="G1274" s="2">
        <f t="shared" si="24"/>
        <v>729708.84713999997</v>
      </c>
      <c r="H1274" s="2">
        <f t="shared" si="23"/>
        <v>0.22999999998137355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497457</v>
      </c>
      <c r="D1275" s="1">
        <f>BILANCA!E299</f>
        <v>702915.26</v>
      </c>
      <c r="E1275" s="1">
        <v>0</v>
      </c>
      <c r="F1275" s="1">
        <v>0</v>
      </c>
      <c r="G1275" s="2">
        <f t="shared" si="24"/>
        <v>555759.95583999995</v>
      </c>
      <c r="H1275" s="2">
        <f t="shared" si="23"/>
        <v>0.26000000000931323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210755</v>
      </c>
      <c r="D1277" s="1">
        <f>BILANCA!E301</f>
        <v>280497.5</v>
      </c>
      <c r="E1277" s="1">
        <v>0</v>
      </c>
      <c r="F1277" s="1">
        <v>0</v>
      </c>
      <c r="G1277" s="2">
        <f t="shared" si="24"/>
        <v>226894.5</v>
      </c>
      <c r="H1277" s="2">
        <f t="shared" si="23"/>
        <v>0.5</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2264353</v>
      </c>
      <c r="D1278" s="1">
        <f>BILANCA!E302</f>
        <v>1067198.52</v>
      </c>
      <c r="E1278" s="1">
        <v>0</v>
      </c>
      <c r="F1278" s="1">
        <v>0</v>
      </c>
      <c r="G1278" s="2">
        <f t="shared" si="24"/>
        <v>1297631.2618</v>
      </c>
      <c r="H1278" s="2">
        <f t="shared" si="23"/>
        <v>0.47999999998137355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99378</v>
      </c>
      <c r="D1285" s="1">
        <f>BILANCA!E309</f>
        <v>52228.63</v>
      </c>
      <c r="E1285" s="1">
        <v>0</v>
      </c>
      <c r="F1285" s="1">
        <v>0</v>
      </c>
      <c r="G1285" s="2">
        <f t="shared" si="24"/>
        <v>61558.248519999994</v>
      </c>
      <c r="H1285" s="2">
        <f t="shared" si="23"/>
        <v>0.37000000000261934</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77097229</v>
      </c>
      <c r="D1299" s="6">
        <f>'RAS-funkcijski'!E5</f>
        <v>76141732.849999994</v>
      </c>
      <c r="E1299" s="6">
        <v>0</v>
      </c>
      <c r="F1299" s="6">
        <v>0</v>
      </c>
      <c r="G1299" s="7">
        <f t="shared" si="24"/>
        <v>229380.69469999999</v>
      </c>
      <c r="H1299" s="7">
        <f t="shared" si="23"/>
        <v>0.15000000596046448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9205115</v>
      </c>
      <c r="D1300" s="1">
        <f>'RAS-funkcijski'!E6</f>
        <v>5127761.8099999996</v>
      </c>
      <c r="E1300" s="1">
        <v>0</v>
      </c>
      <c r="F1300" s="1">
        <v>0</v>
      </c>
      <c r="G1300" s="2">
        <f t="shared" si="24"/>
        <v>38921.277239999996</v>
      </c>
      <c r="H1300" s="2">
        <f t="shared" si="23"/>
        <v>0.19000000040978193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5814362</v>
      </c>
      <c r="D1301" s="1">
        <f>'RAS-funkcijski'!E7</f>
        <v>1319490.6599999999</v>
      </c>
      <c r="E1301" s="1">
        <v>0</v>
      </c>
      <c r="F1301" s="1">
        <v>0</v>
      </c>
      <c r="G1301" s="2">
        <f t="shared" si="24"/>
        <v>25360.02996</v>
      </c>
      <c r="H1301" s="2">
        <f t="shared" si="23"/>
        <v>0.34000000008381903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3390753</v>
      </c>
      <c r="D1302" s="1">
        <f>'RAS-funkcijski'!E8</f>
        <v>3808271.15</v>
      </c>
      <c r="E1302" s="1">
        <v>0</v>
      </c>
      <c r="F1302" s="1">
        <v>0</v>
      </c>
      <c r="G1302" s="2">
        <f t="shared" si="24"/>
        <v>44029.181199999999</v>
      </c>
      <c r="H1302" s="2">
        <f t="shared" si="23"/>
        <v>0.14999999990686774</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67892114</v>
      </c>
      <c r="D1307" s="1">
        <f>'RAS-funkcijski'!E13</f>
        <v>71013971.039999992</v>
      </c>
      <c r="E1307" s="1">
        <v>0</v>
      </c>
      <c r="F1307" s="1">
        <v>0</v>
      </c>
      <c r="G1307" s="2">
        <f t="shared" si="24"/>
        <v>1889280.5047199996</v>
      </c>
      <c r="H1307" s="2">
        <f t="shared" si="23"/>
        <v>3.9999991655349731E-2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43640937</v>
      </c>
      <c r="D1308" s="1">
        <f>'RAS-funkcijski'!E14</f>
        <v>50544729.359999999</v>
      </c>
      <c r="E1308" s="1">
        <v>0</v>
      </c>
      <c r="F1308" s="1">
        <v>0</v>
      </c>
      <c r="G1308" s="2">
        <f t="shared" si="24"/>
        <v>1447303.9572000001</v>
      </c>
      <c r="H1308" s="2">
        <f t="shared" si="23"/>
        <v>0.35999999940395355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24251177</v>
      </c>
      <c r="D1310" s="1">
        <f>'RAS-funkcijski'!E16</f>
        <v>20469241.68</v>
      </c>
      <c r="E1310" s="1">
        <v>0</v>
      </c>
      <c r="F1310" s="1">
        <v>0</v>
      </c>
      <c r="G1310" s="2">
        <f t="shared" si="24"/>
        <v>782275.92431999999</v>
      </c>
      <c r="H1310" s="2">
        <f t="shared" si="23"/>
        <v>0.32000000029802322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215246.65</v>
      </c>
      <c r="E1316" s="1">
        <v>0</v>
      </c>
      <c r="F1316" s="1">
        <v>0</v>
      </c>
      <c r="G1316" s="2">
        <f t="shared" si="24"/>
        <v>7748.8793999999989</v>
      </c>
      <c r="H1316" s="2">
        <f t="shared" si="23"/>
        <v>0.35000000000582077</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215246.65</v>
      </c>
      <c r="E1318" s="1">
        <v>0</v>
      </c>
      <c r="F1318" s="1">
        <v>0</v>
      </c>
      <c r="G1318" s="2">
        <f t="shared" si="24"/>
        <v>8609.866</v>
      </c>
      <c r="H1318" s="2">
        <f t="shared" si="23"/>
        <v>0.35000000000582077</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1872654</v>
      </c>
      <c r="D1322" s="1">
        <f>'RAS-funkcijski'!E28</f>
        <v>2150000</v>
      </c>
      <c r="E1322" s="1">
        <v>0</v>
      </c>
      <c r="F1322" s="1">
        <v>0</v>
      </c>
      <c r="G1322" s="2">
        <f t="shared" si="24"/>
        <v>148143.696</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1872654</v>
      </c>
      <c r="D1324" s="1">
        <f>'RAS-funkcijski'!E30</f>
        <v>2150000</v>
      </c>
      <c r="E1324" s="1">
        <v>0</v>
      </c>
      <c r="F1324" s="1">
        <v>0</v>
      </c>
      <c r="G1324" s="2">
        <f t="shared" si="24"/>
        <v>160489.00400000002</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70785754</v>
      </c>
      <c r="D1329" s="1">
        <f>'RAS-funkcijski'!E35</f>
        <v>46530841.5</v>
      </c>
      <c r="E1329" s="1">
        <v>0</v>
      </c>
      <c r="F1329" s="1">
        <v>0</v>
      </c>
      <c r="G1329" s="2">
        <f t="shared" si="24"/>
        <v>5079270.5470000003</v>
      </c>
      <c r="H1329" s="2">
        <f t="shared" si="23"/>
        <v>0.5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2696022</v>
      </c>
      <c r="D1330" s="1">
        <f>'RAS-funkcijski'!E36</f>
        <v>1653404.81</v>
      </c>
      <c r="E1330" s="1">
        <v>0</v>
      </c>
      <c r="F1330" s="1">
        <v>0</v>
      </c>
      <c r="G1330" s="2">
        <f t="shared" si="24"/>
        <v>192090.61184</v>
      </c>
      <c r="H1330" s="2">
        <f t="shared" si="23"/>
        <v>0.18999999994412065</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2477943</v>
      </c>
      <c r="D1331" s="1">
        <f>'RAS-funkcijski'!E37</f>
        <v>1653404.81</v>
      </c>
      <c r="E1331" s="1">
        <v>0</v>
      </c>
      <c r="F1331" s="1">
        <v>0</v>
      </c>
      <c r="G1331" s="2">
        <f t="shared" si="24"/>
        <v>190896.83646000002</v>
      </c>
      <c r="H1331" s="2">
        <f t="shared" si="23"/>
        <v>0.18999999994412065</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218079</v>
      </c>
      <c r="D1332" s="1">
        <f>'RAS-funkcijski'!E38</f>
        <v>0</v>
      </c>
      <c r="E1332" s="1">
        <v>0</v>
      </c>
      <c r="F1332" s="1">
        <v>0</v>
      </c>
      <c r="G1332" s="2">
        <f t="shared" si="24"/>
        <v>7414.6860000000006</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57905509</v>
      </c>
      <c r="D1333" s="1">
        <f>'RAS-funkcijski'!E39</f>
        <v>29811191.740000002</v>
      </c>
      <c r="E1333" s="1">
        <v>0</v>
      </c>
      <c r="F1333" s="1">
        <v>0</v>
      </c>
      <c r="G1333" s="2">
        <f t="shared" si="24"/>
        <v>4113476.2368000005</v>
      </c>
      <c r="H1333" s="2">
        <f t="shared" si="23"/>
        <v>0.25999999791383743</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54959779</v>
      </c>
      <c r="D1334" s="1">
        <f>'RAS-funkcijski'!E40</f>
        <v>28590329.440000001</v>
      </c>
      <c r="E1334" s="1">
        <v>0</v>
      </c>
      <c r="F1334" s="1">
        <v>0</v>
      </c>
      <c r="G1334" s="2">
        <f t="shared" si="24"/>
        <v>4037055.7636799999</v>
      </c>
      <c r="H1334" s="2">
        <f t="shared" si="23"/>
        <v>0.44000000134110451</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2945730</v>
      </c>
      <c r="D1336" s="1">
        <f>'RAS-funkcijski'!E42</f>
        <v>1220862.3</v>
      </c>
      <c r="E1336" s="1">
        <v>0</v>
      </c>
      <c r="F1336" s="1">
        <v>0</v>
      </c>
      <c r="G1336" s="2">
        <f t="shared" si="24"/>
        <v>204723.27479999998</v>
      </c>
      <c r="H1336" s="2">
        <f t="shared" si="23"/>
        <v>0.30000000004656613</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6373725</v>
      </c>
      <c r="D1348" s="1">
        <f>'RAS-funkcijski'!E54</f>
        <v>9119212.9199999999</v>
      </c>
      <c r="E1348" s="1">
        <v>0</v>
      </c>
      <c r="F1348" s="1">
        <v>0</v>
      </c>
      <c r="G1348" s="2">
        <f t="shared" si="24"/>
        <v>1230607.5419999999</v>
      </c>
      <c r="H1348" s="2">
        <f t="shared" si="27"/>
        <v>8.0000000074505806E-2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250000</v>
      </c>
      <c r="D1349" s="1">
        <f>'RAS-funkcijski'!E55</f>
        <v>800000</v>
      </c>
      <c r="E1349" s="1">
        <v>0</v>
      </c>
      <c r="F1349" s="1">
        <v>0</v>
      </c>
      <c r="G1349" s="2">
        <f t="shared" si="24"/>
        <v>94350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6123725</v>
      </c>
      <c r="D1350" s="1">
        <f>'RAS-funkcijski'!E56</f>
        <v>8319212.9199999999</v>
      </c>
      <c r="E1350" s="1">
        <v>0</v>
      </c>
      <c r="F1350" s="1">
        <v>0</v>
      </c>
      <c r="G1350" s="2">
        <f t="shared" si="24"/>
        <v>1183631.8436799999</v>
      </c>
      <c r="H1350" s="2">
        <f t="shared" si="27"/>
        <v>8.0000000074505806E-2</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2835546</v>
      </c>
      <c r="D1355" s="1">
        <f>'RAS-funkcijski'!E61</f>
        <v>3004026.3499999996</v>
      </c>
      <c r="E1355" s="1">
        <v>0</v>
      </c>
      <c r="F1355" s="1">
        <v>0</v>
      </c>
      <c r="G1355" s="2">
        <f t="shared" si="24"/>
        <v>504085.12589999998</v>
      </c>
      <c r="H1355" s="2">
        <f t="shared" si="27"/>
        <v>0.34999999962747097</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2126872</v>
      </c>
      <c r="D1358" s="1">
        <f>'RAS-funkcijski'!E64</f>
        <v>1949170.39</v>
      </c>
      <c r="E1358" s="1">
        <v>0</v>
      </c>
      <c r="F1358" s="1">
        <v>0</v>
      </c>
      <c r="G1358" s="2">
        <f t="shared" si="24"/>
        <v>361512.76679999998</v>
      </c>
      <c r="H1358" s="2">
        <f t="shared" si="27"/>
        <v>0.38999999989755452</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708674</v>
      </c>
      <c r="D1359" s="1">
        <f>'RAS-funkcijski'!E65</f>
        <v>1054855.96</v>
      </c>
      <c r="E1359" s="1">
        <v>0</v>
      </c>
      <c r="F1359" s="1">
        <v>0</v>
      </c>
      <c r="G1359" s="2">
        <f t="shared" si="24"/>
        <v>171921.54112000001</v>
      </c>
      <c r="H1359" s="2">
        <f t="shared" si="27"/>
        <v>4.0000000037252903E-2</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974952</v>
      </c>
      <c r="D1360" s="1">
        <f>'RAS-funkcijski'!E66</f>
        <v>2943005.68</v>
      </c>
      <c r="E1360" s="1">
        <v>0</v>
      </c>
      <c r="F1360" s="1">
        <v>0</v>
      </c>
      <c r="G1360" s="2">
        <f t="shared" si="24"/>
        <v>425379.72831999999</v>
      </c>
      <c r="H1360" s="2">
        <f t="shared" si="27"/>
        <v>0.31999999983236194</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450704</v>
      </c>
      <c r="D1363" s="1">
        <f>'RAS-funkcijski'!E69</f>
        <v>406630.93</v>
      </c>
      <c r="E1363" s="1">
        <v>0</v>
      </c>
      <c r="F1363" s="1">
        <v>0</v>
      </c>
      <c r="G1363" s="2">
        <f t="shared" si="24"/>
        <v>82157.780900000012</v>
      </c>
      <c r="H1363" s="2">
        <f t="shared" si="27"/>
        <v>7.0000000006984919E-2</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524248</v>
      </c>
      <c r="D1366" s="1">
        <f>'RAS-funkcijski'!E72</f>
        <v>2536374.75</v>
      </c>
      <c r="E1366" s="1">
        <v>0</v>
      </c>
      <c r="F1366" s="1">
        <v>0</v>
      </c>
      <c r="G1366" s="2">
        <f t="shared" si="24"/>
        <v>380595.83</v>
      </c>
      <c r="H1366" s="2">
        <f t="shared" si="27"/>
        <v>0.25</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10508289</v>
      </c>
      <c r="D1369" s="1">
        <f>'RAS-funkcijski'!E75</f>
        <v>9487873.6400000006</v>
      </c>
      <c r="E1369" s="1">
        <v>0</v>
      </c>
      <c r="F1369" s="1">
        <v>0</v>
      </c>
      <c r="G1369" s="2">
        <f t="shared" si="24"/>
        <v>2093366.5758799999</v>
      </c>
      <c r="H1369" s="2">
        <f t="shared" si="27"/>
        <v>0.35999999940395355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1997538</v>
      </c>
      <c r="D1370" s="1">
        <f>'RAS-funkcijski'!E76</f>
        <v>1829543.25</v>
      </c>
      <c r="E1370" s="1">
        <v>0</v>
      </c>
      <c r="F1370" s="1">
        <v>0</v>
      </c>
      <c r="G1370" s="2">
        <f t="shared" si="24"/>
        <v>407276.96399999998</v>
      </c>
      <c r="H1370" s="2">
        <f t="shared" si="27"/>
        <v>0.25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60577</v>
      </c>
      <c r="D1372" s="1">
        <f>'RAS-funkcijski'!E78</f>
        <v>0</v>
      </c>
      <c r="E1372" s="1">
        <v>0</v>
      </c>
      <c r="F1372" s="1">
        <v>0</v>
      </c>
      <c r="G1372" s="2">
        <f t="shared" si="24"/>
        <v>4482.6979999999994</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1052335</v>
      </c>
      <c r="D1373" s="1">
        <f>'RAS-funkcijski'!E79</f>
        <v>487762.5</v>
      </c>
      <c r="E1373" s="1">
        <v>0</v>
      </c>
      <c r="F1373" s="1">
        <v>0</v>
      </c>
      <c r="G1373" s="2">
        <f t="shared" si="24"/>
        <v>152089.5</v>
      </c>
      <c r="H1373" s="2">
        <f t="shared" si="27"/>
        <v>0.5</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7281539</v>
      </c>
      <c r="D1374" s="1">
        <f>'RAS-funkcijski'!E80</f>
        <v>6796567.8899999997</v>
      </c>
      <c r="E1374" s="1">
        <v>0</v>
      </c>
      <c r="F1374" s="1">
        <v>0</v>
      </c>
      <c r="G1374" s="2">
        <f t="shared" si="24"/>
        <v>1586475.2832800001</v>
      </c>
      <c r="H1374" s="2">
        <f t="shared" si="27"/>
        <v>0.11000000033527613</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116300</v>
      </c>
      <c r="D1375" s="1">
        <f>'RAS-funkcijski'!E81</f>
        <v>374000</v>
      </c>
      <c r="E1375" s="1">
        <v>0</v>
      </c>
      <c r="F1375" s="1">
        <v>0</v>
      </c>
      <c r="G1375" s="2">
        <f t="shared" si="24"/>
        <v>66551.100000000006</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1680264</v>
      </c>
      <c r="D1376" s="1">
        <f>'RAS-funkcijski'!E82</f>
        <v>1795221.7</v>
      </c>
      <c r="E1376" s="1">
        <v>0</v>
      </c>
      <c r="F1376" s="1">
        <v>0</v>
      </c>
      <c r="G1376" s="2">
        <f t="shared" si="24"/>
        <v>411115.17719999998</v>
      </c>
      <c r="H1376" s="2">
        <f t="shared" si="27"/>
        <v>0.30000000004656613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1713</v>
      </c>
      <c r="D1379" s="1">
        <f>'RAS-funkcijski'!E85</f>
        <v>0</v>
      </c>
      <c r="E1379" s="1">
        <v>0</v>
      </c>
      <c r="F1379" s="1">
        <v>0</v>
      </c>
      <c r="G1379" s="2">
        <f t="shared" si="24"/>
        <v>138.75300000000001</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1678551</v>
      </c>
      <c r="D1382" s="1">
        <f>'RAS-funkcijski'!E88</f>
        <v>1795221.7</v>
      </c>
      <c r="E1382" s="1">
        <v>0</v>
      </c>
      <c r="F1382" s="1">
        <v>0</v>
      </c>
      <c r="G1382" s="2">
        <f t="shared" si="24"/>
        <v>442595.52960000001</v>
      </c>
      <c r="H1382" s="2">
        <f t="shared" si="27"/>
        <v>0.30000000004656613</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901337768</v>
      </c>
      <c r="D1383" s="1">
        <f>'RAS-funkcijski'!E89</f>
        <v>876163419.01999998</v>
      </c>
      <c r="E1383" s="1">
        <v>0</v>
      </c>
      <c r="F1383" s="1">
        <v>0</v>
      </c>
      <c r="G1383" s="2">
        <f t="shared" si="24"/>
        <v>225561491.51340002</v>
      </c>
      <c r="H1383" s="2">
        <f t="shared" si="27"/>
        <v>1.9999980926513672E-2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47306267</v>
      </c>
      <c r="D1384" s="1">
        <f>'RAS-funkcijski'!E90</f>
        <v>54037757.5</v>
      </c>
      <c r="E1384" s="1">
        <v>0</v>
      </c>
      <c r="F1384" s="1">
        <v>0</v>
      </c>
      <c r="G1384" s="2">
        <f t="shared" si="24"/>
        <v>13362833.251999998</v>
      </c>
      <c r="H1384" s="2">
        <f t="shared" si="27"/>
        <v>0.5</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47306267</v>
      </c>
      <c r="D1385" s="1">
        <f>'RAS-funkcijski'!E91</f>
        <v>54037757.5</v>
      </c>
      <c r="E1385" s="1">
        <v>0</v>
      </c>
      <c r="F1385" s="1">
        <v>0</v>
      </c>
      <c r="G1385" s="2">
        <f t="shared" si="24"/>
        <v>13518215.034</v>
      </c>
      <c r="H1385" s="2">
        <f t="shared" si="27"/>
        <v>0.5</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179810951</v>
      </c>
      <c r="D1388" s="1">
        <f>'RAS-funkcijski'!E94</f>
        <v>189571942.28999999</v>
      </c>
      <c r="E1388" s="1">
        <v>0</v>
      </c>
      <c r="F1388" s="1">
        <v>0</v>
      </c>
      <c r="G1388" s="2">
        <f t="shared" si="24"/>
        <v>50305935.202199996</v>
      </c>
      <c r="H1388" s="2">
        <f t="shared" si="27"/>
        <v>0.28999999165534973</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90499503</v>
      </c>
      <c r="D1389" s="1">
        <f>'RAS-funkcijski'!E95</f>
        <v>102764768.31999999</v>
      </c>
      <c r="E1389" s="1">
        <v>0</v>
      </c>
      <c r="F1389" s="1">
        <v>0</v>
      </c>
      <c r="G1389" s="2">
        <f t="shared" si="24"/>
        <v>26938642.607239999</v>
      </c>
      <c r="H1389" s="2">
        <f t="shared" si="27"/>
        <v>0.31999999284744263</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89311448</v>
      </c>
      <c r="D1390" s="1">
        <f>'RAS-funkcijski'!E96</f>
        <v>86807173.969999999</v>
      </c>
      <c r="E1390" s="1">
        <v>0</v>
      </c>
      <c r="F1390" s="1">
        <v>0</v>
      </c>
      <c r="G1390" s="2">
        <f t="shared" si="24"/>
        <v>24189173.22648</v>
      </c>
      <c r="H1390" s="2">
        <f t="shared" si="27"/>
        <v>3.0000001192092896E-2</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604105368</v>
      </c>
      <c r="D1393" s="1">
        <f>'RAS-funkcijski'!E99</f>
        <v>565204897.86000001</v>
      </c>
      <c r="E1393" s="1">
        <v>0</v>
      </c>
      <c r="F1393" s="1">
        <v>0</v>
      </c>
      <c r="G1393" s="2">
        <f t="shared" si="24"/>
        <v>164778940.55340001</v>
      </c>
      <c r="H1393" s="2">
        <f t="shared" si="27"/>
        <v>0.13999998569488525</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571713615</v>
      </c>
      <c r="D1394" s="1">
        <f>'RAS-funkcijski'!E100</f>
        <v>531534840.30000001</v>
      </c>
      <c r="E1394" s="1">
        <v>0</v>
      </c>
      <c r="F1394" s="1">
        <v>0</v>
      </c>
      <c r="G1394" s="2">
        <f t="shared" si="24"/>
        <v>156939196.37760001</v>
      </c>
      <c r="H1394" s="2">
        <f t="shared" si="27"/>
        <v>0.30000001192092896</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32391753</v>
      </c>
      <c r="D1395" s="1">
        <f>'RAS-funkcijski'!E101</f>
        <v>33670057.560000002</v>
      </c>
      <c r="E1395" s="1">
        <v>0</v>
      </c>
      <c r="F1395" s="1">
        <v>0</v>
      </c>
      <c r="G1395" s="2">
        <f t="shared" si="24"/>
        <v>9673991.2076399997</v>
      </c>
      <c r="H1395" s="2">
        <f t="shared" si="27"/>
        <v>0.43999999761581421</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69015439</v>
      </c>
      <c r="D1398" s="1">
        <f>'RAS-funkcijski'!E104</f>
        <v>65695426.990000002</v>
      </c>
      <c r="E1398" s="1">
        <v>0</v>
      </c>
      <c r="F1398" s="1">
        <v>0</v>
      </c>
      <c r="G1398" s="2">
        <f t="shared" si="24"/>
        <v>20040629.298</v>
      </c>
      <c r="H1398" s="2">
        <f t="shared" si="27"/>
        <v>9.9999979138374329E-3</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1099743</v>
      </c>
      <c r="D1400" s="1">
        <f>'RAS-funkcijski'!E106</f>
        <v>1653394.38</v>
      </c>
      <c r="E1400" s="1">
        <v>0</v>
      </c>
      <c r="F1400" s="1">
        <v>0</v>
      </c>
      <c r="G1400" s="2">
        <f t="shared" si="24"/>
        <v>449466.23951999994</v>
      </c>
      <c r="H1400" s="2">
        <f t="shared" si="27"/>
        <v>0.37999999988824129</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19572209</v>
      </c>
      <c r="D1401" s="1">
        <f>'RAS-funkcijski'!E107</f>
        <v>29461820.02</v>
      </c>
      <c r="E1401" s="1">
        <v>0</v>
      </c>
      <c r="F1401" s="1">
        <v>0</v>
      </c>
      <c r="G1401" s="2">
        <f t="shared" si="24"/>
        <v>8085072.4511199994</v>
      </c>
      <c r="H1401" s="2">
        <f t="shared" si="27"/>
        <v>1.9999999552965164E-2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2910000</v>
      </c>
      <c r="D1402" s="1">
        <f>'RAS-funkcijski'!E108</f>
        <v>3652200</v>
      </c>
      <c r="E1402" s="1">
        <v>0</v>
      </c>
      <c r="F1402" s="1">
        <v>0</v>
      </c>
      <c r="G1402" s="2">
        <f t="shared" si="24"/>
        <v>1062297.6000000001</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14446859</v>
      </c>
      <c r="D1403" s="1">
        <f>'RAS-funkcijski'!E109</f>
        <v>23431345.07</v>
      </c>
      <c r="E1403" s="1">
        <v>0</v>
      </c>
      <c r="F1403" s="1">
        <v>0</v>
      </c>
      <c r="G1403" s="2">
        <f t="shared" si="24"/>
        <v>6437502.6596999988</v>
      </c>
      <c r="H1403" s="2">
        <f t="shared" si="27"/>
        <v>7.0000000298023224E-2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2215350</v>
      </c>
      <c r="D1405" s="1">
        <f>'RAS-funkcijski'!E111</f>
        <v>2378274.9500000002</v>
      </c>
      <c r="E1405" s="1">
        <v>0</v>
      </c>
      <c r="F1405" s="1">
        <v>0</v>
      </c>
      <c r="G1405" s="2">
        <f t="shared" si="24"/>
        <v>745993.28930000006</v>
      </c>
      <c r="H1405" s="2">
        <f t="shared" si="27"/>
        <v>4.9999999813735485E-2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408452432</v>
      </c>
      <c r="D1408" s="1">
        <f>'RAS-funkcijski'!E114</f>
        <v>441660958.97000003</v>
      </c>
      <c r="E1408" s="1">
        <v>0</v>
      </c>
      <c r="F1408" s="1">
        <v>0</v>
      </c>
      <c r="G1408" s="2">
        <f t="shared" si="24"/>
        <v>142095178.49340001</v>
      </c>
      <c r="H1408" s="2">
        <f t="shared" si="27"/>
        <v>2.9999971389770508E-2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167461157</v>
      </c>
      <c r="D1409" s="1">
        <f>'RAS-funkcijski'!E115</f>
        <v>175716650.25</v>
      </c>
      <c r="E1409" s="1">
        <v>0</v>
      </c>
      <c r="F1409" s="1">
        <v>0</v>
      </c>
      <c r="G1409" s="2">
        <f t="shared" si="24"/>
        <v>57597284.782499999</v>
      </c>
      <c r="H1409" s="2">
        <f t="shared" si="27"/>
        <v>0.25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101355</v>
      </c>
      <c r="D1410" s="1">
        <f>'RAS-funkcijski'!E116</f>
        <v>110535.66</v>
      </c>
      <c r="E1410" s="1">
        <v>0</v>
      </c>
      <c r="F1410" s="1">
        <v>0</v>
      </c>
      <c r="G1410" s="2">
        <f t="shared" si="24"/>
        <v>36111.747840000004</v>
      </c>
      <c r="H1410" s="2">
        <f t="shared" si="27"/>
        <v>0.33999999999650754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167359802</v>
      </c>
      <c r="D1411" s="1">
        <f>'RAS-funkcijski'!E117</f>
        <v>175606114.59</v>
      </c>
      <c r="E1411" s="1">
        <v>0</v>
      </c>
      <c r="F1411" s="1">
        <v>0</v>
      </c>
      <c r="G1411" s="2">
        <f t="shared" si="24"/>
        <v>58598639.523340002</v>
      </c>
      <c r="H1411" s="2">
        <f t="shared" si="27"/>
        <v>0.40999999642372131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211934436</v>
      </c>
      <c r="D1412" s="1">
        <f>'RAS-funkcijski'!E118</f>
        <v>235690609.85000002</v>
      </c>
      <c r="E1412" s="1">
        <v>0</v>
      </c>
      <c r="F1412" s="1">
        <v>0</v>
      </c>
      <c r="G1412" s="2">
        <f t="shared" si="24"/>
        <v>77897984.749800012</v>
      </c>
      <c r="H1412" s="2">
        <f t="shared" si="27"/>
        <v>0.14999997615814209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47814453</v>
      </c>
      <c r="D1413" s="1">
        <f>'RAS-funkcijski'!E119</f>
        <v>38626614.170000002</v>
      </c>
      <c r="E1413" s="1">
        <v>0</v>
      </c>
      <c r="F1413" s="1">
        <v>0</v>
      </c>
      <c r="G1413" s="2">
        <f t="shared" si="24"/>
        <v>14382783.354100002</v>
      </c>
      <c r="H1413" s="2">
        <f t="shared" si="27"/>
        <v>0.17000000178813934</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164119983</v>
      </c>
      <c r="D1414" s="1">
        <f>'RAS-funkcijski'!E120</f>
        <v>197063995.68000001</v>
      </c>
      <c r="E1414" s="1">
        <v>0</v>
      </c>
      <c r="F1414" s="1">
        <v>0</v>
      </c>
      <c r="G1414" s="2">
        <f t="shared" si="24"/>
        <v>64756765.02576001</v>
      </c>
      <c r="H1414" s="2">
        <f t="shared" si="27"/>
        <v>0.31999999284744263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8431112</v>
      </c>
      <c r="D1416" s="1">
        <f>'RAS-funkcijski'!E122</f>
        <v>7990369.75</v>
      </c>
      <c r="E1416" s="1">
        <v>0</v>
      </c>
      <c r="F1416" s="1">
        <v>0</v>
      </c>
      <c r="G1416" s="2">
        <f t="shared" si="24"/>
        <v>2880598.477</v>
      </c>
      <c r="H1416" s="2">
        <f t="shared" si="27"/>
        <v>0.25</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8431112</v>
      </c>
      <c r="D1418" s="1">
        <f>'RAS-funkcijski'!E124</f>
        <v>7990369.75</v>
      </c>
      <c r="E1418" s="1">
        <v>0</v>
      </c>
      <c r="F1418" s="1">
        <v>0</v>
      </c>
      <c r="G1418" s="2">
        <f t="shared" si="24"/>
        <v>2929422.1799999997</v>
      </c>
      <c r="H1418" s="2">
        <f t="shared" si="27"/>
        <v>0.25</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5157784</v>
      </c>
      <c r="D1419" s="1">
        <f>'RAS-funkcijski'!E125</f>
        <v>2374378.7999999998</v>
      </c>
      <c r="E1419" s="1">
        <v>0</v>
      </c>
      <c r="F1419" s="1">
        <v>0</v>
      </c>
      <c r="G1419" s="2">
        <f t="shared" si="24"/>
        <v>1198691.5335999997</v>
      </c>
      <c r="H1419" s="2">
        <f t="shared" si="27"/>
        <v>0.20000000018626451</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15361693</v>
      </c>
      <c r="D1420" s="1">
        <f>'RAS-funkcijski'!E126</f>
        <v>19667109.07</v>
      </c>
      <c r="E1420" s="1">
        <v>0</v>
      </c>
      <c r="F1420" s="1">
        <v>0</v>
      </c>
      <c r="G1420" s="2">
        <f t="shared" si="24"/>
        <v>6672901.1590799997</v>
      </c>
      <c r="H1420" s="2">
        <f t="shared" si="27"/>
        <v>7.0000000298023224E-2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106250</v>
      </c>
      <c r="D1421" s="1">
        <f>'RAS-funkcijski'!E127</f>
        <v>221841.25</v>
      </c>
      <c r="E1421" s="1">
        <v>0</v>
      </c>
      <c r="F1421" s="1">
        <v>0</v>
      </c>
      <c r="G1421" s="2">
        <f t="shared" si="24"/>
        <v>67641.697500000009</v>
      </c>
      <c r="H1421" s="2">
        <f t="shared" si="27"/>
        <v>0.25</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55032244</v>
      </c>
      <c r="D1423" s="1">
        <f>'RAS-funkcijski'!E129</f>
        <v>56462623.740000002</v>
      </c>
      <c r="E1423" s="1">
        <v>0</v>
      </c>
      <c r="F1423" s="1">
        <v>0</v>
      </c>
      <c r="G1423" s="2">
        <f t="shared" si="24"/>
        <v>20994686.435000002</v>
      </c>
      <c r="H1423" s="2">
        <f t="shared" si="27"/>
        <v>0.25999999791383743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46185706</v>
      </c>
      <c r="D1427" s="1">
        <f>'RAS-funkcijski'!E133</f>
        <v>48437743.93</v>
      </c>
      <c r="E1427" s="1">
        <v>0</v>
      </c>
      <c r="F1427" s="1">
        <v>0</v>
      </c>
      <c r="G1427" s="2">
        <f t="shared" si="24"/>
        <v>18454894.007940002</v>
      </c>
      <c r="H1427" s="2">
        <f t="shared" si="27"/>
        <v>7.0000000298023224E-2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6300</v>
      </c>
      <c r="D1431" s="1">
        <f>'RAS-funkcijski'!E137</f>
        <v>3150</v>
      </c>
      <c r="E1431" s="1">
        <v>0</v>
      </c>
      <c r="F1431" s="1">
        <v>0</v>
      </c>
      <c r="G1431" s="2">
        <f t="shared" si="24"/>
        <v>1675.8000000000002</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3898936</v>
      </c>
      <c r="D1432" s="1">
        <f>'RAS-funkcijski'!E138</f>
        <v>3066840</v>
      </c>
      <c r="E1432" s="1">
        <v>0</v>
      </c>
      <c r="F1432" s="1">
        <v>0</v>
      </c>
      <c r="G1432" s="2">
        <f t="shared" si="24"/>
        <v>1344370.544</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4941302</v>
      </c>
      <c r="D1434" s="1">
        <f>'RAS-funkcijski'!E140</f>
        <v>4954889.8099999996</v>
      </c>
      <c r="E1434" s="1">
        <v>0</v>
      </c>
      <c r="F1434" s="1">
        <v>0</v>
      </c>
      <c r="G1434" s="2">
        <f t="shared" si="24"/>
        <v>2019747.1003200002</v>
      </c>
      <c r="H1434" s="2">
        <f t="shared" si="27"/>
        <v>0.19000000040978193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1546338843</v>
      </c>
      <c r="D1435" s="13">
        <f>'RAS-funkcijski'!E141</f>
        <v>1540069738.0899999</v>
      </c>
      <c r="E1435" s="13">
        <v>0</v>
      </c>
      <c r="F1435" s="13">
        <v>0</v>
      </c>
      <c r="G1435" s="14">
        <f t="shared" si="24"/>
        <v>633827529.72766006</v>
      </c>
      <c r="H1435" s="14">
        <f t="shared" si="27"/>
        <v>8.9999914169311523E-2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53547565.100000001</v>
      </c>
      <c r="D1436" s="6">
        <f>'P-VRIO'!E5</f>
        <v>25988973.029999997</v>
      </c>
      <c r="E1436" s="6">
        <v>0</v>
      </c>
      <c r="F1436" s="6">
        <v>0</v>
      </c>
      <c r="G1436" s="7">
        <f t="shared" si="24"/>
        <v>105525.51115999999</v>
      </c>
      <c r="H1436" s="7">
        <f t="shared" si="27"/>
        <v>0.12999999895691872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44112.509999999995</v>
      </c>
      <c r="D1437" s="1">
        <f>'P-VRIO'!E6</f>
        <v>552869.54</v>
      </c>
      <c r="E1437" s="1">
        <v>0</v>
      </c>
      <c r="F1437" s="1">
        <v>0</v>
      </c>
      <c r="G1437" s="2">
        <f t="shared" si="24"/>
        <v>2299.70318</v>
      </c>
      <c r="H1437" s="2">
        <f t="shared" si="27"/>
        <v>0.94999999996798579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41745.42</v>
      </c>
      <c r="D1438" s="1">
        <f>'P-VRIO'!E7</f>
        <v>267447.88</v>
      </c>
      <c r="E1438" s="1">
        <v>0</v>
      </c>
      <c r="F1438" s="1">
        <v>0</v>
      </c>
      <c r="G1438" s="2">
        <f t="shared" si="24"/>
        <v>1729.92354</v>
      </c>
      <c r="H1438" s="2">
        <f t="shared" si="27"/>
        <v>0.53999999999359716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41745.42</v>
      </c>
      <c r="D1440" s="1">
        <f>'P-VRIO'!E9</f>
        <v>267447.88</v>
      </c>
      <c r="E1440" s="1">
        <v>0</v>
      </c>
      <c r="F1440" s="1">
        <v>0</v>
      </c>
      <c r="G1440" s="2">
        <f t="shared" si="24"/>
        <v>2883.2059000000004</v>
      </c>
      <c r="H1440" s="2">
        <f t="shared" si="27"/>
        <v>0.53999999999359716</v>
      </c>
      <c r="I1440" s="10">
        <f t="shared" si="28"/>
        <v>1556.9311859815396</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2367.09</v>
      </c>
      <c r="D1445" s="1">
        <f>'P-VRIO'!E14</f>
        <v>285421.66000000003</v>
      </c>
      <c r="E1445" s="1">
        <v>0</v>
      </c>
      <c r="F1445" s="1">
        <v>0</v>
      </c>
      <c r="G1445" s="2">
        <f t="shared" si="24"/>
        <v>5732.1041000000005</v>
      </c>
      <c r="H1445" s="2">
        <f t="shared" si="27"/>
        <v>0.42999999996754923</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2350.31</v>
      </c>
      <c r="D1448" s="1">
        <f>'P-VRIO'!E17</f>
        <v>285336.14</v>
      </c>
      <c r="E1448" s="1">
        <v>0</v>
      </c>
      <c r="F1448" s="1">
        <v>0</v>
      </c>
      <c r="G1448" s="2">
        <f t="shared" si="24"/>
        <v>7449.29367</v>
      </c>
      <c r="H1448" s="2">
        <f t="shared" si="27"/>
        <v>0.45000000001391527</v>
      </c>
      <c r="I1448" s="10">
        <f t="shared" si="29"/>
        <v>3352.1821516036589</v>
      </c>
      <c r="J1448" s="2">
        <f>IF(AND(Skriveni!C1448&lt;&gt;0,Skriveni!D1448&lt;&gt;0),1,0)</f>
        <v>1</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16.78</v>
      </c>
      <c r="D1450" s="1">
        <f>'P-VRIO'!E19</f>
        <v>0</v>
      </c>
      <c r="E1450" s="1">
        <v>0</v>
      </c>
      <c r="F1450" s="1">
        <v>0</v>
      </c>
      <c r="G1450" s="2">
        <f t="shared" si="24"/>
        <v>0.25170000000000003</v>
      </c>
      <c r="H1450" s="2">
        <f t="shared" si="27"/>
        <v>0.21999999999999886</v>
      </c>
      <c r="I1450" s="10">
        <f t="shared" si="29"/>
        <v>5.5373999999999722E-2</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85.52</v>
      </c>
      <c r="E1451" s="1">
        <v>0</v>
      </c>
      <c r="F1451" s="1">
        <v>0</v>
      </c>
      <c r="G1451" s="2">
        <f t="shared" si="24"/>
        <v>2.73664</v>
      </c>
      <c r="H1451" s="2">
        <f t="shared" si="27"/>
        <v>0.48000000000000398</v>
      </c>
      <c r="I1451" s="10">
        <f t="shared" si="29"/>
        <v>1.3135872000000108</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53503452.590000004</v>
      </c>
      <c r="D1453" s="1">
        <f>'P-VRIO'!E22</f>
        <v>25436103.489999998</v>
      </c>
      <c r="E1453" s="1">
        <v>0</v>
      </c>
      <c r="F1453" s="1">
        <v>0</v>
      </c>
      <c r="G1453" s="2">
        <f t="shared" si="24"/>
        <v>1878761.8722599999</v>
      </c>
      <c r="H1453" s="2">
        <f t="shared" si="27"/>
        <v>0.89999999478459358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53496712.590000004</v>
      </c>
      <c r="D1454" s="1">
        <f>'P-VRIO'!E23</f>
        <v>22347338.629999999</v>
      </c>
      <c r="E1454" s="1">
        <v>0</v>
      </c>
      <c r="F1454" s="1">
        <v>0</v>
      </c>
      <c r="G1454" s="2">
        <f t="shared" si="24"/>
        <v>1865636.4071499999</v>
      </c>
      <c r="H1454" s="2">
        <f t="shared" si="27"/>
        <v>0.7799999974668026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210539.75</v>
      </c>
      <c r="D1455" s="1">
        <f>'P-VRIO'!E24</f>
        <v>9725016.1300000008</v>
      </c>
      <c r="E1455" s="1">
        <v>0</v>
      </c>
      <c r="F1455" s="1">
        <v>0</v>
      </c>
      <c r="G1455" s="2">
        <f t="shared" si="24"/>
        <v>393211.44020000001</v>
      </c>
      <c r="H1455" s="2">
        <f t="shared" si="27"/>
        <v>0.38000000081956387</v>
      </c>
      <c r="I1455" s="10">
        <f t="shared" ref="I1455:I1460" si="30">G1455*H1455</f>
        <v>149420.3475982619</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51051393.390000001</v>
      </c>
      <c r="D1456" s="1">
        <f>'P-VRIO'!E25</f>
        <v>12397712.939999999</v>
      </c>
      <c r="E1456" s="1">
        <v>0</v>
      </c>
      <c r="F1456" s="1">
        <v>0</v>
      </c>
      <c r="G1456" s="2">
        <f t="shared" si="24"/>
        <v>1592783.2046699999</v>
      </c>
      <c r="H1456" s="2">
        <f t="shared" si="27"/>
        <v>0.45000000111758709</v>
      </c>
      <c r="I1456" s="10">
        <f t="shared" si="30"/>
        <v>716752.44388157385</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1654725.88</v>
      </c>
      <c r="D1458" s="1">
        <f>'P-VRIO'!E27</f>
        <v>39974.660000000003</v>
      </c>
      <c r="E1458" s="1">
        <v>0</v>
      </c>
      <c r="F1458" s="1">
        <v>0</v>
      </c>
      <c r="G1458" s="2">
        <f t="shared" si="24"/>
        <v>39897.529599999994</v>
      </c>
      <c r="H1458" s="2">
        <f t="shared" si="27"/>
        <v>0.46000000010826625</v>
      </c>
      <c r="I1458" s="10">
        <f t="shared" si="30"/>
        <v>18352.863620319553</v>
      </c>
      <c r="J1458" s="2">
        <f>IF(AND(Skriveni!C1458&lt;&gt;0,Skriveni!D1458&lt;&gt;0),1,0)</f>
        <v>1</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580053.56999999995</v>
      </c>
      <c r="D1460" s="1">
        <f>'P-VRIO'!E29</f>
        <v>184634.9</v>
      </c>
      <c r="E1460" s="1">
        <v>0</v>
      </c>
      <c r="F1460" s="1">
        <v>0</v>
      </c>
      <c r="G1460" s="2">
        <f t="shared" si="24"/>
        <v>23733.08425</v>
      </c>
      <c r="H1460" s="2">
        <f t="shared" si="27"/>
        <v>0.53000000005704351</v>
      </c>
      <c r="I1460" s="10">
        <f t="shared" si="30"/>
        <v>12578.534653853818</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6740</v>
      </c>
      <c r="D1461" s="1">
        <f>'P-VRIO'!E30</f>
        <v>3088764.8600000003</v>
      </c>
      <c r="E1461" s="1">
        <v>0</v>
      </c>
      <c r="F1461" s="1">
        <v>0</v>
      </c>
      <c r="G1461" s="2">
        <f t="shared" si="24"/>
        <v>160791.01272</v>
      </c>
      <c r="H1461" s="2">
        <f t="shared" si="27"/>
        <v>0.13999999966472387</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19121.16</v>
      </c>
      <c r="E1462" s="1">
        <v>0</v>
      </c>
      <c r="F1462" s="1">
        <v>0</v>
      </c>
      <c r="G1462" s="2">
        <f t="shared" si="24"/>
        <v>1032.5426399999999</v>
      </c>
      <c r="H1462" s="2">
        <f t="shared" si="27"/>
        <v>0.15999999999985448</v>
      </c>
      <c r="I1462" s="10">
        <f t="shared" ref="I1462:I1468" si="31">G1462*H1462</f>
        <v>165.20682239984973</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6740</v>
      </c>
      <c r="D1467" s="1">
        <f>'P-VRIO'!E36</f>
        <v>3069643.7</v>
      </c>
      <c r="E1467" s="1">
        <v>0</v>
      </c>
      <c r="F1467" s="1">
        <v>0</v>
      </c>
      <c r="G1467" s="2">
        <f t="shared" si="24"/>
        <v>196672.8768</v>
      </c>
      <c r="H1467" s="2">
        <f t="shared" si="27"/>
        <v>0.29999999981373549</v>
      </c>
      <c r="I1467" s="10">
        <f t="shared" si="31"/>
        <v>59001.863003366823</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7178.21</v>
      </c>
      <c r="E1469" s="1">
        <v>0</v>
      </c>
      <c r="F1469" s="1">
        <v>0</v>
      </c>
      <c r="G1469" s="2">
        <f t="shared" si="24"/>
        <v>488.11828000000003</v>
      </c>
      <c r="H1469" s="2">
        <f t="shared" si="27"/>
        <v>0.21000000000003638</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7178.21</v>
      </c>
      <c r="E1470" s="1">
        <v>0</v>
      </c>
      <c r="F1470" s="1">
        <v>0</v>
      </c>
      <c r="G1470" s="2">
        <f t="shared" si="24"/>
        <v>502.47470000000004</v>
      </c>
      <c r="H1470" s="2">
        <f t="shared" si="27"/>
        <v>0.21000000000003638</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7178.21</v>
      </c>
      <c r="E1471" s="1">
        <v>0</v>
      </c>
      <c r="F1471" s="1">
        <v>0</v>
      </c>
      <c r="G1471" s="2">
        <f t="shared" si="24"/>
        <v>516.83111999999994</v>
      </c>
      <c r="H1471" s="2">
        <f t="shared" si="27"/>
        <v>0.21000000000003638</v>
      </c>
      <c r="I1471" s="10">
        <f t="shared" ref="I1471:I1474" si="32">G1471*H1471</f>
        <v>108.53453520001879</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1089626316.7</v>
      </c>
      <c r="D1480" s="6"/>
      <c r="E1480" s="6">
        <v>0</v>
      </c>
      <c r="F1480" s="6">
        <v>0</v>
      </c>
      <c r="G1480" s="7">
        <f t="shared" ref="G1480:G1580" si="34">B1480/1000*C1480</f>
        <v>1089626.3167000001</v>
      </c>
      <c r="H1480" s="7">
        <f t="shared" ref="H1480:H1580" si="35">ABS(C1480-ROUND(C1480,0))</f>
        <v>0.29999995231628418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1690955088.4100003</v>
      </c>
      <c r="D1481" s="1">
        <v>0</v>
      </c>
      <c r="E1481" s="1">
        <v>0</v>
      </c>
      <c r="F1481" s="1">
        <v>0</v>
      </c>
      <c r="G1481" s="2">
        <f t="shared" si="34"/>
        <v>3381910.1768200006</v>
      </c>
      <c r="H1481" s="2">
        <f t="shared" si="35"/>
        <v>0.41000032424926758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14422527.68</v>
      </c>
      <c r="D1482" s="1">
        <v>0</v>
      </c>
      <c r="E1482" s="1">
        <v>0</v>
      </c>
      <c r="F1482" s="1">
        <v>0</v>
      </c>
      <c r="G1482" s="2">
        <f t="shared" si="34"/>
        <v>43267.583039999998</v>
      </c>
      <c r="H1482" s="2">
        <f t="shared" si="35"/>
        <v>0.32000000029802322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1574416616.1900001</v>
      </c>
      <c r="D1483" s="1">
        <v>0</v>
      </c>
      <c r="E1483" s="1">
        <v>0</v>
      </c>
      <c r="F1483" s="1">
        <v>0</v>
      </c>
      <c r="G1483" s="2">
        <f t="shared" si="34"/>
        <v>6297666.4647600008</v>
      </c>
      <c r="H1483" s="2">
        <f t="shared" si="35"/>
        <v>0.19000005722045898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845887888.95000005</v>
      </c>
      <c r="D1484" s="1">
        <v>0</v>
      </c>
      <c r="E1484" s="1">
        <v>0</v>
      </c>
      <c r="F1484" s="1">
        <v>0</v>
      </c>
      <c r="G1484" s="2">
        <f t="shared" si="34"/>
        <v>4229439.4447500007</v>
      </c>
      <c r="H1484" s="2">
        <f t="shared" si="35"/>
        <v>4.999995231628418E-2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474642173.86000001</v>
      </c>
      <c r="D1485" s="1">
        <v>0</v>
      </c>
      <c r="E1485" s="1">
        <v>0</v>
      </c>
      <c r="F1485" s="1">
        <v>0</v>
      </c>
      <c r="G1485" s="2">
        <f t="shared" si="34"/>
        <v>2847853.0431600004</v>
      </c>
      <c r="H1485" s="2">
        <f t="shared" si="35"/>
        <v>0.13999998569488525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19350814.469999999</v>
      </c>
      <c r="D1486" s="1">
        <v>0</v>
      </c>
      <c r="E1486" s="1">
        <v>0</v>
      </c>
      <c r="F1486" s="1">
        <v>0</v>
      </c>
      <c r="G1486" s="2">
        <f t="shared" si="34"/>
        <v>135455.70129</v>
      </c>
      <c r="H1486" s="2">
        <f t="shared" si="35"/>
        <v>0.4699999988079071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11410501.15</v>
      </c>
      <c r="D1487" s="1">
        <v>0</v>
      </c>
      <c r="E1487" s="1">
        <v>0</v>
      </c>
      <c r="F1487" s="1">
        <v>0</v>
      </c>
      <c r="G1487" s="2">
        <f t="shared" si="34"/>
        <v>91284.0092</v>
      </c>
      <c r="H1487" s="2">
        <f t="shared" si="35"/>
        <v>0.15000000037252903</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32109486.73</v>
      </c>
      <c r="D1489" s="1">
        <v>0</v>
      </c>
      <c r="E1489" s="1">
        <v>0</v>
      </c>
      <c r="F1489" s="1">
        <v>0</v>
      </c>
      <c r="G1489" s="2">
        <f t="shared" si="34"/>
        <v>321094.86729999998</v>
      </c>
      <c r="H1489" s="2">
        <f t="shared" si="35"/>
        <v>0.26999999955296516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901625.97</v>
      </c>
      <c r="D1490" s="1">
        <v>0</v>
      </c>
      <c r="E1490" s="1">
        <v>0</v>
      </c>
      <c r="F1490" s="1">
        <v>0</v>
      </c>
      <c r="G1490" s="2">
        <f t="shared" si="34"/>
        <v>9917.8856699999997</v>
      </c>
      <c r="H1490" s="2">
        <f t="shared" si="35"/>
        <v>3.0000000027939677E-2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190114125.06</v>
      </c>
      <c r="D1491" s="1">
        <v>0</v>
      </c>
      <c r="E1491" s="1">
        <v>0</v>
      </c>
      <c r="F1491" s="1">
        <v>0</v>
      </c>
      <c r="G1491" s="2">
        <f t="shared" si="34"/>
        <v>2281369.5007199999</v>
      </c>
      <c r="H1491" s="2">
        <f t="shared" si="35"/>
        <v>6.0000002384185791E-2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98682388.150000006</v>
      </c>
      <c r="D1492" s="1">
        <v>0</v>
      </c>
      <c r="E1492" s="1">
        <v>0</v>
      </c>
      <c r="F1492" s="1">
        <v>0</v>
      </c>
      <c r="G1492" s="2">
        <f t="shared" si="34"/>
        <v>1282871.0459499999</v>
      </c>
      <c r="H1492" s="2">
        <f t="shared" si="35"/>
        <v>0.15000000596046448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3433556.39</v>
      </c>
      <c r="D1493" s="1">
        <v>0</v>
      </c>
      <c r="E1493" s="1">
        <v>0</v>
      </c>
      <c r="F1493" s="1">
        <v>0</v>
      </c>
      <c r="G1493" s="2">
        <f t="shared" si="34"/>
        <v>48069.78946</v>
      </c>
      <c r="H1493" s="2">
        <f t="shared" si="35"/>
        <v>0.39000000013038516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3433556.39</v>
      </c>
      <c r="D1497" s="1">
        <v>0</v>
      </c>
      <c r="E1497" s="1">
        <v>0</v>
      </c>
      <c r="F1497" s="1">
        <v>0</v>
      </c>
      <c r="G1497" s="2">
        <f t="shared" si="34"/>
        <v>61804.015019999999</v>
      </c>
      <c r="H1497" s="2">
        <f t="shared" si="35"/>
        <v>0.39000000013038516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1804402818.0599997</v>
      </c>
      <c r="D1499" s="1">
        <v>0</v>
      </c>
      <c r="E1499" s="1">
        <v>0</v>
      </c>
      <c r="F1499" s="1">
        <v>0</v>
      </c>
      <c r="G1499" s="2">
        <f t="shared" si="34"/>
        <v>36088056.361199997</v>
      </c>
      <c r="H1499" s="2">
        <f t="shared" si="35"/>
        <v>5.9999704360961914E-2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16183528.83</v>
      </c>
      <c r="D1500" s="1">
        <v>0</v>
      </c>
      <c r="E1500" s="1">
        <v>0</v>
      </c>
      <c r="F1500" s="1">
        <v>0</v>
      </c>
      <c r="G1500" s="2">
        <f t="shared" si="34"/>
        <v>339854.10543</v>
      </c>
      <c r="H1500" s="2">
        <f t="shared" si="35"/>
        <v>0.16999999992549419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1623892467.2599998</v>
      </c>
      <c r="D1501" s="1">
        <v>0</v>
      </c>
      <c r="E1501" s="1">
        <v>0</v>
      </c>
      <c r="F1501" s="1">
        <v>0</v>
      </c>
      <c r="G1501" s="2">
        <f t="shared" si="34"/>
        <v>35725634.279719993</v>
      </c>
      <c r="H1501" s="2">
        <f t="shared" si="35"/>
        <v>0.25999975204467773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839733935.13</v>
      </c>
      <c r="D1502" s="1">
        <v>0</v>
      </c>
      <c r="E1502" s="1">
        <v>0</v>
      </c>
      <c r="F1502" s="1">
        <v>0</v>
      </c>
      <c r="G1502" s="2">
        <f t="shared" si="34"/>
        <v>19313880.507989999</v>
      </c>
      <c r="H1502" s="2">
        <f t="shared" si="35"/>
        <v>0.12999999523162842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497929834.06</v>
      </c>
      <c r="D1503" s="1">
        <v>0</v>
      </c>
      <c r="E1503" s="1">
        <v>0</v>
      </c>
      <c r="F1503" s="1">
        <v>0</v>
      </c>
      <c r="G1503" s="2">
        <f t="shared" si="34"/>
        <v>11950316.017440001</v>
      </c>
      <c r="H1503" s="2">
        <f t="shared" si="35"/>
        <v>6.0000002384185791E-2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19749850.84</v>
      </c>
      <c r="D1504" s="1">
        <v>0</v>
      </c>
      <c r="E1504" s="1">
        <v>0</v>
      </c>
      <c r="F1504" s="1">
        <v>0</v>
      </c>
      <c r="G1504" s="2">
        <f t="shared" si="34"/>
        <v>493746.27100000001</v>
      </c>
      <c r="H1504" s="2">
        <f t="shared" si="35"/>
        <v>0.16000000014901161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11538980.84</v>
      </c>
      <c r="D1505" s="1">
        <v>0</v>
      </c>
      <c r="E1505" s="1">
        <v>0</v>
      </c>
      <c r="F1505" s="1">
        <v>0</v>
      </c>
      <c r="G1505" s="2">
        <f t="shared" si="34"/>
        <v>300013.50183999998</v>
      </c>
      <c r="H1505" s="2">
        <f t="shared" si="35"/>
        <v>0.16000000014901161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31864527.09</v>
      </c>
      <c r="D1507" s="1">
        <v>0</v>
      </c>
      <c r="E1507" s="1">
        <v>0</v>
      </c>
      <c r="F1507" s="1">
        <v>0</v>
      </c>
      <c r="G1507" s="2">
        <f t="shared" si="34"/>
        <v>892206.75852000003</v>
      </c>
      <c r="H1507" s="2">
        <f t="shared" si="35"/>
        <v>8.9999999850988388E-2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865901.47</v>
      </c>
      <c r="D1508" s="1">
        <v>0</v>
      </c>
      <c r="E1508" s="1">
        <v>0</v>
      </c>
      <c r="F1508" s="1">
        <v>0</v>
      </c>
      <c r="G1508" s="2">
        <f t="shared" si="34"/>
        <v>25111.142630000002</v>
      </c>
      <c r="H1508" s="2">
        <f t="shared" si="35"/>
        <v>0.46999999997206032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222209437.83000001</v>
      </c>
      <c r="D1509" s="1">
        <v>0</v>
      </c>
      <c r="E1509" s="1">
        <v>0</v>
      </c>
      <c r="F1509" s="1">
        <v>0</v>
      </c>
      <c r="G1509" s="2">
        <f t="shared" si="34"/>
        <v>6666283.1348999999</v>
      </c>
      <c r="H1509" s="2">
        <f t="shared" si="35"/>
        <v>0.16999998688697815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89935320.879999995</v>
      </c>
      <c r="D1510" s="1">
        <v>0</v>
      </c>
      <c r="E1510" s="1">
        <v>0</v>
      </c>
      <c r="F1510" s="1">
        <v>0</v>
      </c>
      <c r="G1510" s="2">
        <f t="shared" si="34"/>
        <v>2787994.94728</v>
      </c>
      <c r="H1510" s="2">
        <f t="shared" si="35"/>
        <v>0.12000000476837158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74391501.090000004</v>
      </c>
      <c r="D1511" s="1">
        <v>0</v>
      </c>
      <c r="E1511" s="1">
        <v>0</v>
      </c>
      <c r="F1511" s="1">
        <v>0</v>
      </c>
      <c r="G1511" s="2">
        <f t="shared" si="34"/>
        <v>2380528.0348800002</v>
      </c>
      <c r="H1511" s="2">
        <f t="shared" si="35"/>
        <v>9.0000003576278687E-2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74391501.090000004</v>
      </c>
      <c r="D1515" s="1">
        <v>0</v>
      </c>
      <c r="E1515" s="1">
        <v>0</v>
      </c>
      <c r="F1515" s="1">
        <v>0</v>
      </c>
      <c r="G1515" s="2">
        <f t="shared" si="34"/>
        <v>2678094.0392399998</v>
      </c>
      <c r="H1515" s="2">
        <f t="shared" si="35"/>
        <v>9.0000003576278687E-2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976178587.05000091</v>
      </c>
      <c r="D1517" s="1">
        <v>0</v>
      </c>
      <c r="E1517" s="1">
        <v>0</v>
      </c>
      <c r="F1517" s="1">
        <v>0</v>
      </c>
      <c r="G1517" s="2">
        <f t="shared" si="34"/>
        <v>37094786.307900034</v>
      </c>
      <c r="H1517" s="2">
        <f t="shared" si="35"/>
        <v>5.0000905990600586E-2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37532075.500000007</v>
      </c>
      <c r="D1518" s="1">
        <v>0</v>
      </c>
      <c r="E1518" s="1">
        <v>0</v>
      </c>
      <c r="F1518" s="1">
        <v>0</v>
      </c>
      <c r="G1518" s="2">
        <f t="shared" si="34"/>
        <v>1463750.9445000002</v>
      </c>
      <c r="H1518" s="2">
        <f t="shared" si="35"/>
        <v>0.4999999925494194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168930.06</v>
      </c>
      <c r="D1519" s="1">
        <v>0</v>
      </c>
      <c r="E1519" s="1">
        <v>0</v>
      </c>
      <c r="F1519" s="1">
        <v>0</v>
      </c>
      <c r="G1519" s="2">
        <f t="shared" si="34"/>
        <v>6757.2024000000001</v>
      </c>
      <c r="H1519" s="2">
        <f t="shared" si="35"/>
        <v>5.9999999997671694E-2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101910.27</v>
      </c>
      <c r="D1520" s="1">
        <v>0</v>
      </c>
      <c r="E1520" s="1">
        <v>0</v>
      </c>
      <c r="F1520" s="1">
        <v>0</v>
      </c>
      <c r="G1520" s="2">
        <f t="shared" si="34"/>
        <v>4178.32107</v>
      </c>
      <c r="H1520" s="2">
        <f t="shared" si="35"/>
        <v>0.27000000000407454</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15259.17</v>
      </c>
      <c r="D1521" s="1">
        <v>0</v>
      </c>
      <c r="E1521" s="1">
        <v>0</v>
      </c>
      <c r="F1521" s="1">
        <v>0</v>
      </c>
      <c r="G1521" s="2">
        <f t="shared" si="34"/>
        <v>640.88514000000009</v>
      </c>
      <c r="H1521" s="2">
        <f t="shared" si="35"/>
        <v>0.17000000000007276</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51760.62</v>
      </c>
      <c r="D1522" s="1">
        <v>0</v>
      </c>
      <c r="E1522" s="1">
        <v>0</v>
      </c>
      <c r="F1522" s="1">
        <v>0</v>
      </c>
      <c r="G1522" s="2">
        <f t="shared" si="34"/>
        <v>2225.7066599999998</v>
      </c>
      <c r="H1522" s="2">
        <f t="shared" si="35"/>
        <v>0.37999999999738066</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31474532.990000006</v>
      </c>
      <c r="D1524" s="1">
        <v>0</v>
      </c>
      <c r="E1524" s="1">
        <v>0</v>
      </c>
      <c r="F1524" s="1">
        <v>0</v>
      </c>
      <c r="G1524" s="2">
        <f t="shared" si="34"/>
        <v>1416353.9845500002</v>
      </c>
      <c r="H1524" s="2">
        <f t="shared" si="35"/>
        <v>9.9999941885471344E-3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985335.61</v>
      </c>
      <c r="D1525" s="1">
        <v>0</v>
      </c>
      <c r="E1525" s="1">
        <v>0</v>
      </c>
      <c r="F1525" s="1">
        <v>0</v>
      </c>
      <c r="G1525" s="2">
        <f t="shared" si="34"/>
        <v>45325.43806</v>
      </c>
      <c r="H1525" s="2">
        <f t="shared" si="35"/>
        <v>0.39000000001396984</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940182.34</v>
      </c>
      <c r="D1526" s="1">
        <v>0</v>
      </c>
      <c r="E1526" s="1">
        <v>0</v>
      </c>
      <c r="F1526" s="1">
        <v>0</v>
      </c>
      <c r="G1526" s="2">
        <f t="shared" si="34"/>
        <v>44188.56998</v>
      </c>
      <c r="H1526" s="2">
        <f t="shared" si="35"/>
        <v>0.33999999996740371</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45153.27</v>
      </c>
      <c r="D1528" s="1">
        <v>0</v>
      </c>
      <c r="E1528" s="1">
        <v>0</v>
      </c>
      <c r="F1528" s="1">
        <v>0</v>
      </c>
      <c r="G1528" s="2">
        <f t="shared" si="34"/>
        <v>2212.5102299999999</v>
      </c>
      <c r="H1528" s="2">
        <f t="shared" si="35"/>
        <v>0.26999999999679858</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30092757.970000003</v>
      </c>
      <c r="D1530" s="1">
        <v>0</v>
      </c>
      <c r="E1530" s="1">
        <v>0</v>
      </c>
      <c r="F1530" s="1">
        <v>0</v>
      </c>
      <c r="G1530" s="2">
        <f t="shared" si="34"/>
        <v>1534730.65647</v>
      </c>
      <c r="H1530" s="2">
        <f t="shared" si="35"/>
        <v>2.9999997466802597E-2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23884359.59</v>
      </c>
      <c r="D1531" s="1">
        <v>0</v>
      </c>
      <c r="E1531" s="1">
        <v>0</v>
      </c>
      <c r="F1531" s="1">
        <v>0</v>
      </c>
      <c r="G1531" s="2">
        <f t="shared" si="34"/>
        <v>1241986.6986799999</v>
      </c>
      <c r="H1531" s="2">
        <f t="shared" si="35"/>
        <v>0.41000000014901161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6152854.1200000001</v>
      </c>
      <c r="D1532" s="1">
        <v>0</v>
      </c>
      <c r="E1532" s="1">
        <v>0</v>
      </c>
      <c r="F1532" s="1">
        <v>0</v>
      </c>
      <c r="G1532" s="2">
        <f t="shared" si="34"/>
        <v>326101.26835999999</v>
      </c>
      <c r="H1532" s="2">
        <f t="shared" si="35"/>
        <v>0.12000000011175871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15230</v>
      </c>
      <c r="D1533" s="1">
        <v>0</v>
      </c>
      <c r="E1533" s="1">
        <v>0</v>
      </c>
      <c r="F1533" s="1">
        <v>0</v>
      </c>
      <c r="G1533" s="2">
        <f t="shared" si="34"/>
        <v>822.42</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40314.26</v>
      </c>
      <c r="D1534" s="1">
        <v>0</v>
      </c>
      <c r="E1534" s="1">
        <v>0</v>
      </c>
      <c r="F1534" s="1">
        <v>0</v>
      </c>
      <c r="G1534" s="2">
        <f t="shared" si="34"/>
        <v>2217.2843000000003</v>
      </c>
      <c r="H1534" s="2">
        <f t="shared" si="35"/>
        <v>0.26000000000203727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19892.55</v>
      </c>
      <c r="D1535" s="1">
        <v>0</v>
      </c>
      <c r="E1535" s="1">
        <v>0</v>
      </c>
      <c r="F1535" s="1">
        <v>0</v>
      </c>
      <c r="G1535" s="2">
        <f t="shared" si="34"/>
        <v>1113.9828</v>
      </c>
      <c r="H1535" s="2">
        <f t="shared" si="35"/>
        <v>0.4500000000007276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6007.78</v>
      </c>
      <c r="D1536" s="1">
        <v>0</v>
      </c>
      <c r="E1536" s="1">
        <v>0</v>
      </c>
      <c r="F1536" s="1">
        <v>0</v>
      </c>
      <c r="G1536" s="2">
        <f t="shared" si="34"/>
        <v>342.44346000000002</v>
      </c>
      <c r="H1536" s="2">
        <f t="shared" si="35"/>
        <v>0.22000000000025466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13884.77</v>
      </c>
      <c r="D1538" s="1">
        <v>0</v>
      </c>
      <c r="E1538" s="1">
        <v>0</v>
      </c>
      <c r="F1538" s="1">
        <v>0</v>
      </c>
      <c r="G1538" s="2">
        <f t="shared" si="34"/>
        <v>819.20142999999996</v>
      </c>
      <c r="H1538" s="2">
        <f t="shared" si="35"/>
        <v>0.22999999999956344</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14862.62</v>
      </c>
      <c r="D1540" s="1">
        <v>0</v>
      </c>
      <c r="E1540" s="1">
        <v>0</v>
      </c>
      <c r="F1540" s="1">
        <v>0</v>
      </c>
      <c r="G1540" s="2">
        <f t="shared" si="34"/>
        <v>906.61982</v>
      </c>
      <c r="H1540" s="2">
        <f t="shared" si="35"/>
        <v>0.37999999999919964</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14862.62</v>
      </c>
      <c r="D1541" s="1">
        <v>0</v>
      </c>
      <c r="E1541" s="1">
        <v>0</v>
      </c>
      <c r="F1541" s="1">
        <v>0</v>
      </c>
      <c r="G1541" s="2">
        <f t="shared" si="34"/>
        <v>921.48244</v>
      </c>
      <c r="H1541" s="2">
        <f t="shared" si="35"/>
        <v>0.37999999999919964</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113831.55</v>
      </c>
      <c r="D1550" s="1">
        <v>0</v>
      </c>
      <c r="E1550" s="1">
        <v>0</v>
      </c>
      <c r="F1550" s="1">
        <v>0</v>
      </c>
      <c r="G1550" s="2">
        <f t="shared" si="34"/>
        <v>8082.0400499999996</v>
      </c>
      <c r="H1550" s="2">
        <f t="shared" si="35"/>
        <v>0.44999999999708962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113831.55</v>
      </c>
      <c r="D1551" s="1">
        <v>0</v>
      </c>
      <c r="E1551" s="1">
        <v>0</v>
      </c>
      <c r="F1551" s="1">
        <v>0</v>
      </c>
      <c r="G1551" s="2">
        <f t="shared" si="34"/>
        <v>8195.8716000000004</v>
      </c>
      <c r="H1551" s="2">
        <f t="shared" si="35"/>
        <v>0.44999999999708962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247852.69</v>
      </c>
      <c r="D1560" s="1">
        <v>0</v>
      </c>
      <c r="E1560" s="1">
        <v>0</v>
      </c>
      <c r="F1560" s="1">
        <v>0</v>
      </c>
      <c r="G1560" s="2">
        <f t="shared" si="34"/>
        <v>20076.067890000002</v>
      </c>
      <c r="H1560" s="2">
        <f t="shared" si="35"/>
        <v>0.30999999999767169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242521.76</v>
      </c>
      <c r="D1561" s="1">
        <v>0</v>
      </c>
      <c r="E1561" s="1">
        <v>0</v>
      </c>
      <c r="F1561" s="1">
        <v>0</v>
      </c>
      <c r="G1561" s="2">
        <f t="shared" si="34"/>
        <v>19886.784320000002</v>
      </c>
      <c r="H1561" s="2">
        <f t="shared" si="35"/>
        <v>0.23999999999068677</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2600.65</v>
      </c>
      <c r="D1563" s="1">
        <v>0</v>
      </c>
      <c r="E1563" s="1">
        <v>0</v>
      </c>
      <c r="F1563" s="1">
        <v>0</v>
      </c>
      <c r="G1563" s="2">
        <f t="shared" si="34"/>
        <v>218.45460000000003</v>
      </c>
      <c r="H1563" s="2">
        <f t="shared" si="35"/>
        <v>0.34999999999990905</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2730.28</v>
      </c>
      <c r="D1564" s="1">
        <v>0</v>
      </c>
      <c r="E1564" s="1">
        <v>0</v>
      </c>
      <c r="F1564" s="1">
        <v>0</v>
      </c>
      <c r="G1564" s="2">
        <f t="shared" si="34"/>
        <v>232.07380000000003</v>
      </c>
      <c r="H1564" s="2">
        <f t="shared" si="35"/>
        <v>0.28000000000020009</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5888612.4500000002</v>
      </c>
      <c r="D1565" s="1">
        <v>0</v>
      </c>
      <c r="E1565" s="1">
        <v>0</v>
      </c>
      <c r="F1565" s="1">
        <v>0</v>
      </c>
      <c r="G1565" s="2">
        <f t="shared" si="34"/>
        <v>506420.67069999996</v>
      </c>
      <c r="H1565" s="2">
        <f t="shared" si="35"/>
        <v>0.45000000018626451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361558.57</v>
      </c>
      <c r="D1566" s="1">
        <v>0</v>
      </c>
      <c r="E1566" s="1">
        <v>0</v>
      </c>
      <c r="F1566" s="1">
        <v>0</v>
      </c>
      <c r="G1566" s="2">
        <f t="shared" si="34"/>
        <v>31455.595589999997</v>
      </c>
      <c r="H1566" s="2">
        <f t="shared" si="35"/>
        <v>0.42999999999301508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18588</v>
      </c>
      <c r="D1567" s="1">
        <v>0</v>
      </c>
      <c r="E1567" s="1">
        <v>0</v>
      </c>
      <c r="F1567" s="1">
        <v>0</v>
      </c>
      <c r="G1567" s="2">
        <f t="shared" si="34"/>
        <v>1635.7439999999999</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5508465.8799999999</v>
      </c>
      <c r="D1568" s="1">
        <v>0</v>
      </c>
      <c r="E1568" s="1">
        <v>0</v>
      </c>
      <c r="F1568" s="1">
        <v>0</v>
      </c>
      <c r="G1568" s="2">
        <f t="shared" si="34"/>
        <v>490253.46331999998</v>
      </c>
      <c r="H1568" s="2">
        <f t="shared" si="35"/>
        <v>0.12000000011175871</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938646511.54999995</v>
      </c>
      <c r="D1576" s="1">
        <v>0</v>
      </c>
      <c r="E1576" s="1">
        <v>0</v>
      </c>
      <c r="F1576" s="1">
        <v>0</v>
      </c>
      <c r="G1576" s="2">
        <f t="shared" si="34"/>
        <v>91048711.620350003</v>
      </c>
      <c r="H1576" s="2">
        <f t="shared" si="35"/>
        <v>0.45000004768371582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4858132.58</v>
      </c>
      <c r="D1577" s="1">
        <v>0</v>
      </c>
      <c r="E1577" s="1">
        <v>0</v>
      </c>
      <c r="F1577" s="1">
        <v>0</v>
      </c>
      <c r="G1577" s="2">
        <f t="shared" si="34"/>
        <v>476096.99284000002</v>
      </c>
      <c r="H1577" s="2">
        <f t="shared" si="35"/>
        <v>0.41999999992549419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147561959.69999999</v>
      </c>
      <c r="D1578" s="1">
        <v>0</v>
      </c>
      <c r="E1578" s="1">
        <v>0</v>
      </c>
      <c r="F1578" s="1">
        <v>0</v>
      </c>
      <c r="G1578" s="2">
        <f t="shared" si="34"/>
        <v>14608634.010299999</v>
      </c>
      <c r="H1578" s="2">
        <f t="shared" si="35"/>
        <v>0.30000001192092896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7276679.2800000003</v>
      </c>
      <c r="D1579" s="1">
        <v>0</v>
      </c>
      <c r="E1579" s="1">
        <v>0</v>
      </c>
      <c r="F1579" s="1">
        <v>0</v>
      </c>
      <c r="G1579" s="2">
        <f t="shared" si="34"/>
        <v>727667.92800000007</v>
      </c>
      <c r="H1579" s="2">
        <f t="shared" si="35"/>
        <v>0.28000000026077032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778949739.99000001</v>
      </c>
      <c r="D1580" s="13">
        <v>0</v>
      </c>
      <c r="E1580" s="13">
        <v>0</v>
      </c>
      <c r="F1580" s="13">
        <v>0</v>
      </c>
      <c r="G1580" s="14">
        <f t="shared" si="34"/>
        <v>78673923.738990009</v>
      </c>
      <c r="H1580" s="14">
        <f t="shared" si="35"/>
        <v>9.9999904632568359E-3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36389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1505630677</v>
      </c>
      <c r="I16" s="172">
        <f>'PR-RAS'!E6</f>
        <v>1679157043.95</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1300463553</v>
      </c>
      <c r="I17" s="172">
        <f>'PR-RAS'!E151</f>
        <v>1431278341.55</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52613891</v>
      </c>
      <c r="I18" s="172">
        <f>'PR-RAS'!E645</f>
        <v>114676990.47</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1770005529</v>
      </c>
      <c r="I20" s="175">
        <f>BILANCA!E7</f>
        <v>1822319117.6500003</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582669350</v>
      </c>
      <c r="I21" s="177">
        <f>BILANCA!E68</f>
        <v>593930285.33000016</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1092099172</v>
      </c>
      <c r="I22" s="177">
        <f>BILANCA!E176</f>
        <v>977501924.31999993</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1260575707</v>
      </c>
      <c r="I23" s="179">
        <f>BILANCA!E237</f>
        <v>1438747478.6600003</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77097229</v>
      </c>
      <c r="I24" s="175">
        <f>'RAS-funkcijski'!E5</f>
        <v>76141732.849999994</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70785754</v>
      </c>
      <c r="I25" s="177">
        <f>'RAS-funkcijski'!E35</f>
        <v>46530841.5</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1678551</v>
      </c>
      <c r="I26" s="177">
        <f>'RAS-funkcijski'!E88</f>
        <v>1795221.7</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408452432</v>
      </c>
      <c r="I27" s="177">
        <f>'RAS-funkcijski'!E114</f>
        <v>441660958.97000003</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1546338843</v>
      </c>
      <c r="I28" s="181">
        <f>'RAS-funkcijski'!E141</f>
        <v>1540069738.0899999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53547565.100000001</v>
      </c>
      <c r="I29" s="175">
        <f>'P-VRIO'!E5</f>
        <v>25988973.029999997</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53503452.590000004</v>
      </c>
      <c r="I30" s="177">
        <f>'P-VRIO'!E22</f>
        <v>25436103.489999998</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7178.21</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1089626316.7</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976178587.05000091</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37532075.500000007</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938646511.54999995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74" zoomScaleNormal="100" workbookViewId="0">
      <selection activeCell="E413" sqref="E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1505630677</v>
      </c>
      <c r="E6" s="53">
        <f>E7+E44+E50+E82+E106+E124+E133+E139</f>
        <v>1679157043.95</v>
      </c>
      <c r="F6" s="54">
        <f t="shared" ref="F6:F131" si="0">IF(D6&lt;&gt;0,IF(E6/D6&gt;=100,"&gt;&gt;100",E6/D6*100),"-")</f>
        <v>111.5251614888556</v>
      </c>
    </row>
    <row r="7" spans="1:25" ht="12.75" customHeight="1" x14ac:dyDescent="0.2">
      <c r="A7" s="55">
        <v>61</v>
      </c>
      <c r="B7" s="307" t="s">
        <v>57</v>
      </c>
      <c r="C7" s="52" t="s">
        <v>58</v>
      </c>
      <c r="D7" s="53">
        <f t="shared" ref="D7:E7" si="1">D8+D17+D23+D29+D37+D40</f>
        <v>153218450</v>
      </c>
      <c r="E7" s="53">
        <f t="shared" si="1"/>
        <v>203713330.32999998</v>
      </c>
      <c r="F7" s="54">
        <f t="shared" si="0"/>
        <v>132.95613571994755</v>
      </c>
    </row>
    <row r="8" spans="1:25" ht="12.75" customHeight="1" x14ac:dyDescent="0.2">
      <c r="A8" s="55">
        <v>611</v>
      </c>
      <c r="B8" s="87" t="s">
        <v>59</v>
      </c>
      <c r="C8" s="52" t="s">
        <v>60</v>
      </c>
      <c r="D8" s="53">
        <f t="shared" ref="D8:E8" si="2">SUM(D9:D14)-D15-D16</f>
        <v>134399661</v>
      </c>
      <c r="E8" s="53">
        <f t="shared" si="2"/>
        <v>182859486.50999999</v>
      </c>
      <c r="F8" s="54">
        <f t="shared" si="0"/>
        <v>136.05650873628318</v>
      </c>
    </row>
    <row r="9" spans="1:25" ht="12.75" customHeight="1" x14ac:dyDescent="0.2">
      <c r="A9" s="55">
        <v>6111</v>
      </c>
      <c r="B9" s="87" t="s">
        <v>61</v>
      </c>
      <c r="C9" s="52" t="s">
        <v>62</v>
      </c>
      <c r="D9" s="244">
        <v>111051802</v>
      </c>
      <c r="E9" s="244">
        <v>143079004.40000001</v>
      </c>
      <c r="F9" s="54">
        <f t="shared" si="0"/>
        <v>128.83987636688687</v>
      </c>
    </row>
    <row r="10" spans="1:25" ht="12.75" customHeight="1" x14ac:dyDescent="0.2">
      <c r="A10" s="55">
        <v>6112</v>
      </c>
      <c r="B10" s="87" t="s">
        <v>63</v>
      </c>
      <c r="C10" s="52" t="s">
        <v>64</v>
      </c>
      <c r="D10" s="244">
        <v>13979550</v>
      </c>
      <c r="E10" s="244">
        <v>18011099.670000002</v>
      </c>
      <c r="F10" s="54">
        <f t="shared" si="0"/>
        <v>128.83890876315763</v>
      </c>
    </row>
    <row r="11" spans="1:25" ht="12.75" customHeight="1" x14ac:dyDescent="0.2">
      <c r="A11" s="55">
        <v>6113</v>
      </c>
      <c r="B11" s="87" t="s">
        <v>65</v>
      </c>
      <c r="C11" s="52" t="s">
        <v>66</v>
      </c>
      <c r="D11" s="244">
        <v>12067853</v>
      </c>
      <c r="E11" s="244">
        <v>13639900.99</v>
      </c>
      <c r="F11" s="54">
        <f t="shared" si="0"/>
        <v>113.02674129358388</v>
      </c>
    </row>
    <row r="12" spans="1:25" ht="12.75" customHeight="1" x14ac:dyDescent="0.2">
      <c r="A12" s="55">
        <v>6114</v>
      </c>
      <c r="B12" s="87" t="s">
        <v>67</v>
      </c>
      <c r="C12" s="52" t="s">
        <v>68</v>
      </c>
      <c r="D12" s="244">
        <v>12943701</v>
      </c>
      <c r="E12" s="244">
        <v>18272410.82</v>
      </c>
      <c r="F12" s="54">
        <f t="shared" si="0"/>
        <v>141.16836305164961</v>
      </c>
    </row>
    <row r="13" spans="1:25" ht="12.75" customHeight="1" x14ac:dyDescent="0.2">
      <c r="A13" s="55">
        <v>6115</v>
      </c>
      <c r="B13" s="87" t="s">
        <v>69</v>
      </c>
      <c r="C13" s="52" t="s">
        <v>70</v>
      </c>
      <c r="D13" s="244">
        <v>4951857</v>
      </c>
      <c r="E13" s="244">
        <v>8195652.1600000001</v>
      </c>
      <c r="F13" s="54">
        <f t="shared" si="0"/>
        <v>165.5066404381225</v>
      </c>
    </row>
    <row r="14" spans="1:25" ht="12.75" customHeight="1" x14ac:dyDescent="0.2">
      <c r="A14" s="55">
        <v>6116</v>
      </c>
      <c r="B14" s="87" t="s">
        <v>71</v>
      </c>
      <c r="C14" s="52" t="s">
        <v>72</v>
      </c>
      <c r="D14" s="244">
        <v>110194</v>
      </c>
      <c r="E14" s="244">
        <v>695397.49</v>
      </c>
      <c r="F14" s="54">
        <f t="shared" si="0"/>
        <v>631.06656442274527</v>
      </c>
    </row>
    <row r="15" spans="1:25" ht="12.75" customHeight="1" x14ac:dyDescent="0.2">
      <c r="A15" s="55">
        <v>6117</v>
      </c>
      <c r="B15" s="87" t="s">
        <v>73</v>
      </c>
      <c r="C15" s="52" t="s">
        <v>74</v>
      </c>
      <c r="D15" s="244">
        <v>20705296</v>
      </c>
      <c r="E15" s="244">
        <v>19033979.02</v>
      </c>
      <c r="F15" s="54">
        <f t="shared" si="0"/>
        <v>91.928070093757654</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1116115</v>
      </c>
      <c r="E23" s="53">
        <f t="shared" si="4"/>
        <v>1752052.1</v>
      </c>
      <c r="F23" s="54">
        <f t="shared" si="0"/>
        <v>156.97773974904021</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1116115</v>
      </c>
      <c r="E25" s="244">
        <v>1752052.1</v>
      </c>
      <c r="F25" s="54">
        <f t="shared" si="0"/>
        <v>156.97773974904021</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17702674</v>
      </c>
      <c r="E29" s="53">
        <f t="shared" si="5"/>
        <v>19101791.719999999</v>
      </c>
      <c r="F29" s="54">
        <f t="shared" si="0"/>
        <v>107.90342588921877</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17624674</v>
      </c>
      <c r="E33" s="244">
        <v>18955091.719999999</v>
      </c>
      <c r="F33" s="54">
        <f t="shared" si="0"/>
        <v>107.5486089558309</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78000</v>
      </c>
      <c r="E35" s="244">
        <v>146700</v>
      </c>
      <c r="F35" s="54">
        <f t="shared" si="0"/>
        <v>188.07692307692307</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573739468</v>
      </c>
      <c r="E50" s="53">
        <f>E51+E54+E59+E62+E65+E68+E71+E74+E77</f>
        <v>627100490.90999997</v>
      </c>
      <c r="F50" s="54">
        <f t="shared" si="0"/>
        <v>109.3005668750681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9375421</v>
      </c>
      <c r="E54" s="53">
        <f t="shared" si="11"/>
        <v>4901312.0399999991</v>
      </c>
      <c r="F54" s="54">
        <f t="shared" si="0"/>
        <v>52.278314115174126</v>
      </c>
    </row>
    <row r="55" spans="1:6" ht="12.75" customHeight="1" x14ac:dyDescent="0.2">
      <c r="A55" s="55">
        <v>6321</v>
      </c>
      <c r="B55" s="88" t="s">
        <v>153</v>
      </c>
      <c r="C55" s="52" t="s">
        <v>154</v>
      </c>
      <c r="D55" s="244">
        <v>506652</v>
      </c>
      <c r="E55" s="244">
        <v>439389.52</v>
      </c>
      <c r="F55" s="54">
        <f t="shared" si="0"/>
        <v>86.724126224706509</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8865770</v>
      </c>
      <c r="E57" s="244">
        <v>4461922.5199999996</v>
      </c>
      <c r="F57" s="54">
        <f t="shared" si="0"/>
        <v>50.327523948850462</v>
      </c>
    </row>
    <row r="58" spans="1:6" ht="12.75" customHeight="1" x14ac:dyDescent="0.2">
      <c r="A58" s="55">
        <v>6324</v>
      </c>
      <c r="B58" s="88" t="s">
        <v>159</v>
      </c>
      <c r="C58" s="52" t="s">
        <v>160</v>
      </c>
      <c r="D58" s="244">
        <v>2999</v>
      </c>
      <c r="E58" s="244">
        <v>0</v>
      </c>
      <c r="F58" s="54">
        <f t="shared" si="0"/>
        <v>0</v>
      </c>
    </row>
    <row r="59" spans="1:6" ht="24" x14ac:dyDescent="0.2">
      <c r="A59" s="55">
        <v>633</v>
      </c>
      <c r="B59" s="88" t="s">
        <v>161</v>
      </c>
      <c r="C59" s="52" t="s">
        <v>162</v>
      </c>
      <c r="D59" s="53">
        <f t="shared" ref="D59:E59" si="12">SUM(D60:D61)</f>
        <v>46500772</v>
      </c>
      <c r="E59" s="53">
        <f t="shared" si="12"/>
        <v>53031194.549999997</v>
      </c>
      <c r="F59" s="54">
        <f t="shared" si="0"/>
        <v>114.04368630697141</v>
      </c>
    </row>
    <row r="60" spans="1:6" ht="24" x14ac:dyDescent="0.2">
      <c r="A60" s="55">
        <v>6331</v>
      </c>
      <c r="B60" s="88" t="s">
        <v>163</v>
      </c>
      <c r="C60" s="52" t="s">
        <v>164</v>
      </c>
      <c r="D60" s="244">
        <v>46456562</v>
      </c>
      <c r="E60" s="244">
        <v>50943573.899999999</v>
      </c>
      <c r="F60" s="54">
        <f t="shared" si="0"/>
        <v>109.65851045972795</v>
      </c>
    </row>
    <row r="61" spans="1:6" ht="24" x14ac:dyDescent="0.2">
      <c r="A61" s="55">
        <v>6332</v>
      </c>
      <c r="B61" s="88" t="s">
        <v>165</v>
      </c>
      <c r="C61" s="52" t="s">
        <v>166</v>
      </c>
      <c r="D61" s="244">
        <v>44210</v>
      </c>
      <c r="E61" s="244">
        <v>2087620.65</v>
      </c>
      <c r="F61" s="54">
        <f t="shared" si="0"/>
        <v>4722.0553042298125</v>
      </c>
    </row>
    <row r="62" spans="1:6" ht="12.75" customHeight="1" x14ac:dyDescent="0.2">
      <c r="A62" s="55">
        <v>634</v>
      </c>
      <c r="B62" s="87" t="s">
        <v>167</v>
      </c>
      <c r="C62" s="52" t="s">
        <v>168</v>
      </c>
      <c r="D62" s="53">
        <f t="shared" ref="D62:E62" si="13">SUM(D63:D64)</f>
        <v>8515936</v>
      </c>
      <c r="E62" s="53">
        <f t="shared" si="13"/>
        <v>13005200.76</v>
      </c>
      <c r="F62" s="54">
        <f t="shared" si="0"/>
        <v>152.71604624553308</v>
      </c>
    </row>
    <row r="63" spans="1:6" ht="12.75" customHeight="1" x14ac:dyDescent="0.2">
      <c r="A63" s="55">
        <v>6341</v>
      </c>
      <c r="B63" s="87" t="s">
        <v>169</v>
      </c>
      <c r="C63" s="52" t="s">
        <v>170</v>
      </c>
      <c r="D63" s="244">
        <v>8509936</v>
      </c>
      <c r="E63" s="244">
        <v>12259805.93</v>
      </c>
      <c r="F63" s="54">
        <f t="shared" si="0"/>
        <v>144.06460788894299</v>
      </c>
    </row>
    <row r="64" spans="1:6" ht="12.75" customHeight="1" x14ac:dyDescent="0.2">
      <c r="A64" s="55">
        <v>6342</v>
      </c>
      <c r="B64" s="87" t="s">
        <v>171</v>
      </c>
      <c r="C64" s="52" t="s">
        <v>172</v>
      </c>
      <c r="D64" s="244">
        <v>6000</v>
      </c>
      <c r="E64" s="244">
        <v>745394.83</v>
      </c>
      <c r="F64" s="54" t="str">
        <f t="shared" si="0"/>
        <v>&gt;&gt;100</v>
      </c>
    </row>
    <row r="65" spans="1:6" ht="12.75" customHeight="1" x14ac:dyDescent="0.2">
      <c r="A65" s="55">
        <v>635</v>
      </c>
      <c r="B65" s="87" t="s">
        <v>173</v>
      </c>
      <c r="C65" s="52" t="s">
        <v>174</v>
      </c>
      <c r="D65" s="53">
        <f t="shared" ref="D65:E65" si="14">SUM(D66:D67)</f>
        <v>64773486</v>
      </c>
      <c r="E65" s="53">
        <f t="shared" si="14"/>
        <v>56719372.550000004</v>
      </c>
      <c r="F65" s="54">
        <f t="shared" si="0"/>
        <v>87.565724886259801</v>
      </c>
    </row>
    <row r="66" spans="1:6" ht="12.75" customHeight="1" x14ac:dyDescent="0.2">
      <c r="A66" s="55">
        <v>6351</v>
      </c>
      <c r="B66" s="87" t="s">
        <v>175</v>
      </c>
      <c r="C66" s="52" t="s">
        <v>176</v>
      </c>
      <c r="D66" s="244">
        <v>61463086</v>
      </c>
      <c r="E66" s="244">
        <v>52846442.490000002</v>
      </c>
      <c r="F66" s="54">
        <f t="shared" si="0"/>
        <v>85.980782823042773</v>
      </c>
    </row>
    <row r="67" spans="1:6" ht="12.75" customHeight="1" x14ac:dyDescent="0.2">
      <c r="A67" s="55">
        <v>6352</v>
      </c>
      <c r="B67" s="87" t="s">
        <v>177</v>
      </c>
      <c r="C67" s="52" t="s">
        <v>178</v>
      </c>
      <c r="D67" s="244">
        <v>3310400</v>
      </c>
      <c r="E67" s="244">
        <v>3872930.06</v>
      </c>
      <c r="F67" s="54">
        <f t="shared" si="0"/>
        <v>116.99281234896087</v>
      </c>
    </row>
    <row r="68" spans="1:6" ht="24" x14ac:dyDescent="0.2">
      <c r="A68" s="55" t="s">
        <v>179</v>
      </c>
      <c r="B68" s="234" t="s">
        <v>180</v>
      </c>
      <c r="C68" s="52" t="s">
        <v>179</v>
      </c>
      <c r="D68" s="53">
        <f t="shared" ref="D68:E68" si="15">SUM(D69:D70)</f>
        <v>403686202</v>
      </c>
      <c r="E68" s="53">
        <f t="shared" si="15"/>
        <v>453757056.09000003</v>
      </c>
      <c r="F68" s="54">
        <f t="shared" si="0"/>
        <v>112.40340983712889</v>
      </c>
    </row>
    <row r="69" spans="1:6" ht="12.75" customHeight="1" x14ac:dyDescent="0.2">
      <c r="A69" s="55" t="s">
        <v>181</v>
      </c>
      <c r="B69" s="87" t="s">
        <v>182</v>
      </c>
      <c r="C69" s="52" t="s">
        <v>181</v>
      </c>
      <c r="D69" s="244">
        <v>401496938</v>
      </c>
      <c r="E69" s="244">
        <v>450784529.24000001</v>
      </c>
      <c r="F69" s="54">
        <f t="shared" si="0"/>
        <v>112.27595694391074</v>
      </c>
    </row>
    <row r="70" spans="1:6" ht="24" x14ac:dyDescent="0.2">
      <c r="A70" s="55" t="s">
        <v>183</v>
      </c>
      <c r="B70" s="87" t="s">
        <v>184</v>
      </c>
      <c r="C70" s="52" t="s">
        <v>183</v>
      </c>
      <c r="D70" s="244">
        <v>2189264</v>
      </c>
      <c r="E70" s="244">
        <v>2972526.85</v>
      </c>
      <c r="F70" s="54">
        <f t="shared" si="0"/>
        <v>135.77745077797834</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40887651</v>
      </c>
      <c r="E74" s="53">
        <f t="shared" si="17"/>
        <v>45686354.920000002</v>
      </c>
      <c r="F74" s="54">
        <f t="shared" si="0"/>
        <v>111.73631598450105</v>
      </c>
    </row>
    <row r="75" spans="1:6" ht="12.75" customHeight="1" x14ac:dyDescent="0.2">
      <c r="A75" s="55" t="s">
        <v>193</v>
      </c>
      <c r="B75" s="87" t="s">
        <v>194</v>
      </c>
      <c r="C75" s="52" t="s">
        <v>193</v>
      </c>
      <c r="D75" s="244">
        <v>39256386</v>
      </c>
      <c r="E75" s="244">
        <v>36030802.210000001</v>
      </c>
      <c r="F75" s="54">
        <f t="shared" si="0"/>
        <v>91.783288991503198</v>
      </c>
    </row>
    <row r="76" spans="1:6" ht="12.75" customHeight="1" x14ac:dyDescent="0.2">
      <c r="A76" s="55" t="s">
        <v>195</v>
      </c>
      <c r="B76" s="87" t="s">
        <v>196</v>
      </c>
      <c r="C76" s="52" t="s">
        <v>195</v>
      </c>
      <c r="D76" s="244">
        <v>1631265</v>
      </c>
      <c r="E76" s="244">
        <v>9655552.7100000009</v>
      </c>
      <c r="F76" s="54">
        <f t="shared" si="0"/>
        <v>591.90583442910884</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16964841</v>
      </c>
      <c r="E82" s="53">
        <f t="shared" si="19"/>
        <v>17779924.689999998</v>
      </c>
      <c r="F82" s="54">
        <f t="shared" si="0"/>
        <v>104.8045465913886</v>
      </c>
    </row>
    <row r="83" spans="1:6" ht="12.75" customHeight="1" x14ac:dyDescent="0.2">
      <c r="A83" s="55">
        <v>641</v>
      </c>
      <c r="B83" s="87" t="s">
        <v>209</v>
      </c>
      <c r="C83" s="52" t="s">
        <v>210</v>
      </c>
      <c r="D83" s="53">
        <f t="shared" ref="D83:E83" si="20">SUM(D84:D90)</f>
        <v>2157695</v>
      </c>
      <c r="E83" s="53">
        <f t="shared" si="20"/>
        <v>1980766.7899999998</v>
      </c>
      <c r="F83" s="54">
        <f t="shared" si="0"/>
        <v>91.800128841193953</v>
      </c>
    </row>
    <row r="84" spans="1:6" ht="12.75" customHeight="1" x14ac:dyDescent="0.2">
      <c r="A84" s="55">
        <v>6412</v>
      </c>
      <c r="B84" s="87" t="s">
        <v>211</v>
      </c>
      <c r="C84" s="52" t="s">
        <v>212</v>
      </c>
      <c r="D84" s="244">
        <v>0</v>
      </c>
      <c r="E84" s="244">
        <v>0.25</v>
      </c>
      <c r="F84" s="54" t="str">
        <f t="shared" si="0"/>
        <v>-</v>
      </c>
    </row>
    <row r="85" spans="1:6" ht="12.75" customHeight="1" x14ac:dyDescent="0.2">
      <c r="A85" s="55">
        <v>6413</v>
      </c>
      <c r="B85" s="87" t="s">
        <v>213</v>
      </c>
      <c r="C85" s="52" t="s">
        <v>214</v>
      </c>
      <c r="D85" s="244">
        <v>89777</v>
      </c>
      <c r="E85" s="244">
        <v>88109.37</v>
      </c>
      <c r="F85" s="54">
        <f t="shared" si="0"/>
        <v>98.142475244216214</v>
      </c>
    </row>
    <row r="86" spans="1:6" ht="12.75" customHeight="1" x14ac:dyDescent="0.2">
      <c r="A86" s="55">
        <v>6414</v>
      </c>
      <c r="B86" s="87" t="s">
        <v>215</v>
      </c>
      <c r="C86" s="52" t="s">
        <v>216</v>
      </c>
      <c r="D86" s="244">
        <v>656557</v>
      </c>
      <c r="E86" s="244">
        <v>500437.22</v>
      </c>
      <c r="F86" s="54">
        <f t="shared" si="0"/>
        <v>76.221443073487904</v>
      </c>
    </row>
    <row r="87" spans="1:6" ht="12.75" customHeight="1" x14ac:dyDescent="0.2">
      <c r="A87" s="55">
        <v>6415</v>
      </c>
      <c r="B87" s="87" t="s">
        <v>217</v>
      </c>
      <c r="C87" s="52" t="s">
        <v>218</v>
      </c>
      <c r="D87" s="244">
        <v>444707</v>
      </c>
      <c r="E87" s="244">
        <v>327970.24</v>
      </c>
      <c r="F87" s="54">
        <f t="shared" si="0"/>
        <v>73.749736343255222</v>
      </c>
    </row>
    <row r="88" spans="1:6" ht="12.75" customHeight="1" x14ac:dyDescent="0.2">
      <c r="A88" s="55">
        <v>6416</v>
      </c>
      <c r="B88" s="87" t="s">
        <v>219</v>
      </c>
      <c r="C88" s="52" t="s">
        <v>220</v>
      </c>
      <c r="D88" s="244">
        <v>71530</v>
      </c>
      <c r="E88" s="244">
        <v>161576.03</v>
      </c>
      <c r="F88" s="54">
        <f t="shared" si="0"/>
        <v>225.88568432825386</v>
      </c>
    </row>
    <row r="89" spans="1:6" ht="24" x14ac:dyDescent="0.2">
      <c r="A89" s="55">
        <v>6417</v>
      </c>
      <c r="B89" s="87" t="s">
        <v>221</v>
      </c>
      <c r="C89" s="52" t="s">
        <v>222</v>
      </c>
      <c r="D89" s="244">
        <v>885456</v>
      </c>
      <c r="E89" s="244">
        <v>900900</v>
      </c>
      <c r="F89" s="54">
        <f t="shared" si="0"/>
        <v>101.74418604651163</v>
      </c>
    </row>
    <row r="90" spans="1:6" ht="12.75" customHeight="1" x14ac:dyDescent="0.2">
      <c r="A90" s="55">
        <v>6419</v>
      </c>
      <c r="B90" s="87" t="s">
        <v>223</v>
      </c>
      <c r="C90" s="52" t="s">
        <v>224</v>
      </c>
      <c r="D90" s="244">
        <v>9668</v>
      </c>
      <c r="E90" s="244">
        <v>1773.68</v>
      </c>
      <c r="F90" s="54">
        <f t="shared" si="0"/>
        <v>18.345883326437733</v>
      </c>
    </row>
    <row r="91" spans="1:6" ht="12.75" customHeight="1" x14ac:dyDescent="0.2">
      <c r="A91" s="55">
        <v>642</v>
      </c>
      <c r="B91" s="87" t="s">
        <v>225</v>
      </c>
      <c r="C91" s="52" t="s">
        <v>226</v>
      </c>
      <c r="D91" s="53">
        <f t="shared" ref="D91:E91" si="21">SUM(D92:D97)</f>
        <v>12992551</v>
      </c>
      <c r="E91" s="53">
        <f t="shared" si="21"/>
        <v>13723774.4</v>
      </c>
      <c r="F91" s="54">
        <f t="shared" si="0"/>
        <v>105.62802024021303</v>
      </c>
    </row>
    <row r="92" spans="1:6" ht="12.75" customHeight="1" x14ac:dyDescent="0.2">
      <c r="A92" s="55">
        <v>6421</v>
      </c>
      <c r="B92" s="87" t="s">
        <v>227</v>
      </c>
      <c r="C92" s="52" t="s">
        <v>228</v>
      </c>
      <c r="D92" s="244">
        <v>10129920</v>
      </c>
      <c r="E92" s="244">
        <v>10479899.24</v>
      </c>
      <c r="F92" s="54">
        <f t="shared" si="0"/>
        <v>103.45490625789739</v>
      </c>
    </row>
    <row r="93" spans="1:6" ht="12.75" customHeight="1" x14ac:dyDescent="0.2">
      <c r="A93" s="55">
        <v>6422</v>
      </c>
      <c r="B93" s="87" t="s">
        <v>229</v>
      </c>
      <c r="C93" s="52" t="s">
        <v>230</v>
      </c>
      <c r="D93" s="244">
        <v>645095</v>
      </c>
      <c r="E93" s="244">
        <v>651143.6</v>
      </c>
      <c r="F93" s="54">
        <f t="shared" si="0"/>
        <v>100.93762934141483</v>
      </c>
    </row>
    <row r="94" spans="1:6" ht="12.75" customHeight="1" x14ac:dyDescent="0.2">
      <c r="A94" s="55">
        <v>6423</v>
      </c>
      <c r="B94" s="87" t="s">
        <v>231</v>
      </c>
      <c r="C94" s="52" t="s">
        <v>232</v>
      </c>
      <c r="D94" s="244">
        <v>1151953</v>
      </c>
      <c r="E94" s="244">
        <v>1898530.16</v>
      </c>
      <c r="F94" s="54">
        <f t="shared" si="0"/>
        <v>164.80968928419821</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6151.5</v>
      </c>
      <c r="F96" s="54" t="str">
        <f t="shared" si="0"/>
        <v>-</v>
      </c>
    </row>
    <row r="97" spans="1:6" ht="12.75" customHeight="1" x14ac:dyDescent="0.2">
      <c r="A97" s="55">
        <v>6429</v>
      </c>
      <c r="B97" s="87" t="s">
        <v>237</v>
      </c>
      <c r="C97" s="52" t="s">
        <v>238</v>
      </c>
      <c r="D97" s="244">
        <v>1065583</v>
      </c>
      <c r="E97" s="244">
        <v>688049.9</v>
      </c>
      <c r="F97" s="54">
        <f t="shared" si="0"/>
        <v>64.570277491288806</v>
      </c>
    </row>
    <row r="98" spans="1:6" ht="12.75" customHeight="1" x14ac:dyDescent="0.2">
      <c r="A98" s="55">
        <v>643</v>
      </c>
      <c r="B98" s="87" t="s">
        <v>239</v>
      </c>
      <c r="C98" s="52" t="s">
        <v>240</v>
      </c>
      <c r="D98" s="53">
        <f t="shared" ref="D98:E98" si="22">SUM(D99:D105)</f>
        <v>1814595</v>
      </c>
      <c r="E98" s="53">
        <f t="shared" si="22"/>
        <v>2075383.5</v>
      </c>
      <c r="F98" s="54">
        <f t="shared" si="0"/>
        <v>114.37171930926735</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4685</v>
      </c>
      <c r="E100" s="244">
        <v>22427.51</v>
      </c>
      <c r="F100" s="54">
        <f t="shared" si="0"/>
        <v>478.70885805763066</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432430.62</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1809910</v>
      </c>
      <c r="E104" s="244">
        <v>1620525.37</v>
      </c>
      <c r="F104" s="54">
        <f t="shared" si="0"/>
        <v>89.536240476045776</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80901416</v>
      </c>
      <c r="E106" s="53">
        <f t="shared" si="23"/>
        <v>91659899.040000007</v>
      </c>
      <c r="F106" s="54">
        <f t="shared" si="0"/>
        <v>113.29826296241836</v>
      </c>
    </row>
    <row r="107" spans="1:6" ht="12.75" customHeight="1" x14ac:dyDescent="0.2">
      <c r="A107" s="55">
        <v>651</v>
      </c>
      <c r="B107" s="87" t="s">
        <v>257</v>
      </c>
      <c r="C107" s="52" t="s">
        <v>258</v>
      </c>
      <c r="D107" s="53">
        <f t="shared" ref="D107:E107" si="24">SUM(D108:D111)</f>
        <v>3892558</v>
      </c>
      <c r="E107" s="53">
        <f t="shared" si="24"/>
        <v>3517349.14</v>
      </c>
      <c r="F107" s="54">
        <f t="shared" si="0"/>
        <v>90.360866556130958</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1977405</v>
      </c>
      <c r="E109" s="244">
        <v>1873811.38</v>
      </c>
      <c r="F109" s="54">
        <f t="shared" si="0"/>
        <v>94.761132898925609</v>
      </c>
    </row>
    <row r="110" spans="1:6" ht="12.75" customHeight="1" x14ac:dyDescent="0.2">
      <c r="A110" s="55">
        <v>6513</v>
      </c>
      <c r="B110" s="87" t="s">
        <v>263</v>
      </c>
      <c r="C110" s="52" t="s">
        <v>264</v>
      </c>
      <c r="D110" s="244">
        <v>1006616</v>
      </c>
      <c r="E110" s="244">
        <v>659924.62</v>
      </c>
      <c r="F110" s="54">
        <f t="shared" si="0"/>
        <v>65.558725472275427</v>
      </c>
    </row>
    <row r="111" spans="1:6" ht="12.75" customHeight="1" x14ac:dyDescent="0.2">
      <c r="A111" s="55">
        <v>6514</v>
      </c>
      <c r="B111" s="87" t="s">
        <v>265</v>
      </c>
      <c r="C111" s="52" t="s">
        <v>266</v>
      </c>
      <c r="D111" s="244">
        <v>908537</v>
      </c>
      <c r="E111" s="244">
        <v>983613.14</v>
      </c>
      <c r="F111" s="54">
        <f t="shared" si="0"/>
        <v>108.26341029589328</v>
      </c>
    </row>
    <row r="112" spans="1:6" ht="12.75" customHeight="1" x14ac:dyDescent="0.2">
      <c r="A112" s="55">
        <v>652</v>
      </c>
      <c r="B112" s="87" t="s">
        <v>267</v>
      </c>
      <c r="C112" s="52" t="s">
        <v>268</v>
      </c>
      <c r="D112" s="53">
        <f t="shared" ref="D112:E112" si="25">SUM(D113:D119)</f>
        <v>77008858</v>
      </c>
      <c r="E112" s="53">
        <f t="shared" si="25"/>
        <v>88142549.900000006</v>
      </c>
      <c r="F112" s="54">
        <f t="shared" si="0"/>
        <v>114.45767693373665</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77008858</v>
      </c>
      <c r="E117" s="244">
        <v>88142549.900000006</v>
      </c>
      <c r="F117" s="54">
        <f t="shared" si="0"/>
        <v>114.45767693373665</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120740852</v>
      </c>
      <c r="E124" s="53">
        <f t="shared" si="27"/>
        <v>107650468.5</v>
      </c>
      <c r="F124" s="54">
        <f t="shared" si="0"/>
        <v>89.158281324700269</v>
      </c>
    </row>
    <row r="125" spans="1:6" ht="12.75" customHeight="1" x14ac:dyDescent="0.2">
      <c r="A125" s="55">
        <v>661</v>
      </c>
      <c r="B125" s="88" t="s">
        <v>293</v>
      </c>
      <c r="C125" s="52" t="s">
        <v>294</v>
      </c>
      <c r="D125" s="53">
        <f t="shared" ref="D125:E125" si="28">SUM(D126:D127)</f>
        <v>111086478</v>
      </c>
      <c r="E125" s="53">
        <f t="shared" si="28"/>
        <v>100977043.04000001</v>
      </c>
      <c r="F125" s="54">
        <f t="shared" si="0"/>
        <v>90.899490971349366</v>
      </c>
    </row>
    <row r="126" spans="1:6" ht="12.75" customHeight="1" x14ac:dyDescent="0.2">
      <c r="A126" s="55">
        <v>6614</v>
      </c>
      <c r="B126" s="88" t="s">
        <v>295</v>
      </c>
      <c r="C126" s="52" t="s">
        <v>296</v>
      </c>
      <c r="D126" s="244">
        <v>15372995</v>
      </c>
      <c r="E126" s="244">
        <v>18442852.760000002</v>
      </c>
      <c r="F126" s="54">
        <f t="shared" si="0"/>
        <v>119.96915864475335</v>
      </c>
    </row>
    <row r="127" spans="1:6" ht="12.75" customHeight="1" x14ac:dyDescent="0.2">
      <c r="A127" s="55">
        <v>6615</v>
      </c>
      <c r="B127" s="88" t="s">
        <v>297</v>
      </c>
      <c r="C127" s="52" t="s">
        <v>298</v>
      </c>
      <c r="D127" s="244">
        <v>95713483</v>
      </c>
      <c r="E127" s="244">
        <v>82534190.280000001</v>
      </c>
      <c r="F127" s="54">
        <f t="shared" si="0"/>
        <v>86.230474216469588</v>
      </c>
    </row>
    <row r="128" spans="1:6" ht="24" x14ac:dyDescent="0.2">
      <c r="A128" s="55">
        <v>663</v>
      </c>
      <c r="B128" s="233" t="s">
        <v>299</v>
      </c>
      <c r="C128" s="52" t="s">
        <v>300</v>
      </c>
      <c r="D128" s="53">
        <f t="shared" ref="D128:E128" si="29">SUM(D129:D132)</f>
        <v>9654374</v>
      </c>
      <c r="E128" s="53">
        <f t="shared" si="29"/>
        <v>6673425.46</v>
      </c>
      <c r="F128" s="54">
        <f t="shared" si="0"/>
        <v>69.123336841932996</v>
      </c>
    </row>
    <row r="129" spans="1:6" ht="12.75" customHeight="1" x14ac:dyDescent="0.2">
      <c r="A129" s="55">
        <v>6631</v>
      </c>
      <c r="B129" s="88" t="s">
        <v>301</v>
      </c>
      <c r="C129" s="52" t="s">
        <v>302</v>
      </c>
      <c r="D129" s="244">
        <v>1587405</v>
      </c>
      <c r="E129" s="244">
        <v>2307066.25</v>
      </c>
      <c r="F129" s="54">
        <f t="shared" si="0"/>
        <v>145.33570512881087</v>
      </c>
    </row>
    <row r="130" spans="1:6" ht="12.75" customHeight="1" x14ac:dyDescent="0.2">
      <c r="A130" s="55">
        <v>6632</v>
      </c>
      <c r="B130" s="234" t="s">
        <v>303</v>
      </c>
      <c r="C130" s="52" t="s">
        <v>304</v>
      </c>
      <c r="D130" s="244">
        <v>8066969</v>
      </c>
      <c r="E130" s="244">
        <v>4366359.21</v>
      </c>
      <c r="F130" s="54">
        <f t="shared" si="0"/>
        <v>54.126391337316406</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552968210</v>
      </c>
      <c r="E133" s="53">
        <f t="shared" si="30"/>
        <v>623187871.09000003</v>
      </c>
      <c r="F133" s="54">
        <f t="shared" ref="F133:F223" si="31">IF(D133&lt;&gt;0,IF(E133/D133&gt;=100,"&gt;&gt;100",E133/D133*100),"-")</f>
        <v>112.69867956604595</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v>0</v>
      </c>
      <c r="F135" s="54" t="str">
        <f t="shared" si="31"/>
        <v>-</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552968210</v>
      </c>
      <c r="E138" s="244">
        <v>623187871.09000003</v>
      </c>
      <c r="F138" s="54">
        <f t="shared" si="31"/>
        <v>112.69867956604595</v>
      </c>
    </row>
    <row r="139" spans="1:6" ht="12.75" customHeight="1" x14ac:dyDescent="0.2">
      <c r="A139" s="55">
        <v>68</v>
      </c>
      <c r="B139" s="87" t="s">
        <v>321</v>
      </c>
      <c r="C139" s="52" t="s">
        <v>322</v>
      </c>
      <c r="D139" s="53">
        <f t="shared" ref="D139:E139" si="33">D140+D150</f>
        <v>7097440</v>
      </c>
      <c r="E139" s="53">
        <f t="shared" si="33"/>
        <v>8065059.3899999997</v>
      </c>
      <c r="F139" s="54">
        <f t="shared" si="31"/>
        <v>113.63335780224982</v>
      </c>
    </row>
    <row r="140" spans="1:6" ht="12.75" customHeight="1" x14ac:dyDescent="0.2">
      <c r="A140" s="55">
        <v>681</v>
      </c>
      <c r="B140" s="87" t="s">
        <v>323</v>
      </c>
      <c r="C140" s="52" t="s">
        <v>324</v>
      </c>
      <c r="D140" s="53">
        <f t="shared" ref="D140:E140" si="34">SUM(D141:D149)</f>
        <v>0</v>
      </c>
      <c r="E140" s="53">
        <f t="shared" si="34"/>
        <v>21576.83</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21576.83</v>
      </c>
      <c r="F149" s="54" t="str">
        <f t="shared" si="31"/>
        <v>-</v>
      </c>
    </row>
    <row r="150" spans="1:6" ht="12.75" customHeight="1" x14ac:dyDescent="0.2">
      <c r="A150" s="55">
        <v>683</v>
      </c>
      <c r="B150" s="87" t="s">
        <v>343</v>
      </c>
      <c r="C150" s="52" t="s">
        <v>344</v>
      </c>
      <c r="D150" s="244">
        <v>7097440</v>
      </c>
      <c r="E150" s="244">
        <v>8043482.5599999996</v>
      </c>
      <c r="F150" s="54">
        <f t="shared" si="31"/>
        <v>113.32934917378661</v>
      </c>
    </row>
    <row r="151" spans="1:6" ht="12.75" customHeight="1" x14ac:dyDescent="0.2">
      <c r="A151" s="55">
        <v>3</v>
      </c>
      <c r="B151" s="87" t="s">
        <v>345</v>
      </c>
      <c r="C151" s="52" t="s">
        <v>53</v>
      </c>
      <c r="D151" s="53">
        <f t="shared" ref="D151:E151" si="35">D152+D163+D196+D215+D224+D252+D263</f>
        <v>1300463553</v>
      </c>
      <c r="E151" s="53">
        <f t="shared" si="35"/>
        <v>1431278341.55</v>
      </c>
      <c r="F151" s="54">
        <f t="shared" si="31"/>
        <v>110.05908918002562</v>
      </c>
    </row>
    <row r="152" spans="1:6" ht="12.75" customHeight="1" x14ac:dyDescent="0.2">
      <c r="A152" s="55">
        <v>31</v>
      </c>
      <c r="B152" s="87" t="s">
        <v>346</v>
      </c>
      <c r="C152" s="52" t="s">
        <v>347</v>
      </c>
      <c r="D152" s="53">
        <f t="shared" ref="D152:E152" si="36">D153+D158+D159</f>
        <v>779180348</v>
      </c>
      <c r="E152" s="53">
        <f t="shared" si="36"/>
        <v>844810460.3499999</v>
      </c>
      <c r="F152" s="54">
        <f t="shared" si="31"/>
        <v>108.42296812521764</v>
      </c>
    </row>
    <row r="153" spans="1:6" ht="12.75" customHeight="1" x14ac:dyDescent="0.2">
      <c r="A153" s="55">
        <v>311</v>
      </c>
      <c r="B153" s="87" t="s">
        <v>348</v>
      </c>
      <c r="C153" s="52" t="s">
        <v>349</v>
      </c>
      <c r="D153" s="53">
        <f t="shared" ref="D153:E153" si="37">SUM(D154:D157)</f>
        <v>648131525</v>
      </c>
      <c r="E153" s="53">
        <f t="shared" si="37"/>
        <v>700853349.0999999</v>
      </c>
      <c r="F153" s="54">
        <f t="shared" si="31"/>
        <v>108.1344329146773</v>
      </c>
    </row>
    <row r="154" spans="1:6" ht="12.75" customHeight="1" x14ac:dyDescent="0.2">
      <c r="A154" s="55">
        <v>3111</v>
      </c>
      <c r="B154" s="87" t="s">
        <v>350</v>
      </c>
      <c r="C154" s="52" t="s">
        <v>351</v>
      </c>
      <c r="D154" s="244">
        <v>625739294</v>
      </c>
      <c r="E154" s="244">
        <v>677868874.53999996</v>
      </c>
      <c r="F154" s="54">
        <f t="shared" si="31"/>
        <v>108.33087853677286</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13178624</v>
      </c>
      <c r="E156" s="244">
        <v>14820053.539999999</v>
      </c>
      <c r="F156" s="54">
        <f t="shared" si="31"/>
        <v>112.45524221648633</v>
      </c>
    </row>
    <row r="157" spans="1:6" ht="12.75" customHeight="1" x14ac:dyDescent="0.2">
      <c r="A157" s="55">
        <v>3114</v>
      </c>
      <c r="B157" s="87" t="s">
        <v>356</v>
      </c>
      <c r="C157" s="52" t="s">
        <v>357</v>
      </c>
      <c r="D157" s="244">
        <v>9213607</v>
      </c>
      <c r="E157" s="244">
        <v>8164421.0199999996</v>
      </c>
      <c r="F157" s="54">
        <f t="shared" si="31"/>
        <v>88.612646708286988</v>
      </c>
    </row>
    <row r="158" spans="1:6" ht="12.75" customHeight="1" x14ac:dyDescent="0.2">
      <c r="A158" s="55">
        <v>312</v>
      </c>
      <c r="B158" s="87" t="s">
        <v>358</v>
      </c>
      <c r="C158" s="52" t="s">
        <v>359</v>
      </c>
      <c r="D158" s="244">
        <v>29483300</v>
      </c>
      <c r="E158" s="244">
        <v>33633662.880000003</v>
      </c>
      <c r="F158" s="54">
        <f t="shared" si="31"/>
        <v>114.07699572300251</v>
      </c>
    </row>
    <row r="159" spans="1:6" ht="12.75" customHeight="1" x14ac:dyDescent="0.2">
      <c r="A159" s="55">
        <v>313</v>
      </c>
      <c r="B159" s="87" t="s">
        <v>360</v>
      </c>
      <c r="C159" s="52" t="s">
        <v>361</v>
      </c>
      <c r="D159" s="53">
        <f t="shared" ref="D159:E159" si="38">SUM(D160:D162)</f>
        <v>101565523</v>
      </c>
      <c r="E159" s="53">
        <f t="shared" si="38"/>
        <v>110323448.37</v>
      </c>
      <c r="F159" s="54">
        <f t="shared" si="31"/>
        <v>108.6229313957257</v>
      </c>
    </row>
    <row r="160" spans="1:6" ht="12.75" customHeight="1" x14ac:dyDescent="0.2">
      <c r="A160" s="55">
        <v>3131</v>
      </c>
      <c r="B160" s="87" t="s">
        <v>139</v>
      </c>
      <c r="C160" s="52" t="s">
        <v>362</v>
      </c>
      <c r="D160" s="244">
        <v>1041526</v>
      </c>
      <c r="E160" s="244">
        <v>939216.34</v>
      </c>
      <c r="F160" s="54">
        <f t="shared" si="31"/>
        <v>90.176946134806045</v>
      </c>
    </row>
    <row r="161" spans="1:6" ht="12.75" customHeight="1" x14ac:dyDescent="0.2">
      <c r="A161" s="55">
        <v>3132</v>
      </c>
      <c r="B161" s="87" t="s">
        <v>363</v>
      </c>
      <c r="C161" s="52" t="s">
        <v>364</v>
      </c>
      <c r="D161" s="244">
        <v>100406354</v>
      </c>
      <c r="E161" s="244">
        <v>109069652.88</v>
      </c>
      <c r="F161" s="54">
        <f t="shared" si="31"/>
        <v>108.62823769101307</v>
      </c>
    </row>
    <row r="162" spans="1:6" ht="12.75" customHeight="1" x14ac:dyDescent="0.2">
      <c r="A162" s="55">
        <v>3133</v>
      </c>
      <c r="B162" s="87" t="s">
        <v>365</v>
      </c>
      <c r="C162" s="52" t="s">
        <v>366</v>
      </c>
      <c r="D162" s="244">
        <v>117643</v>
      </c>
      <c r="E162" s="244">
        <v>314579.15000000002</v>
      </c>
      <c r="F162" s="54">
        <f t="shared" si="31"/>
        <v>267.40150285184842</v>
      </c>
    </row>
    <row r="163" spans="1:6" ht="12.75" customHeight="1" x14ac:dyDescent="0.2">
      <c r="A163" s="55">
        <v>32</v>
      </c>
      <c r="B163" s="87" t="s">
        <v>367</v>
      </c>
      <c r="C163" s="52" t="s">
        <v>368</v>
      </c>
      <c r="D163" s="53">
        <f t="shared" ref="D163:E163" si="39">D164+D169+D177+D187+D188</f>
        <v>417395932</v>
      </c>
      <c r="E163" s="53">
        <f t="shared" si="39"/>
        <v>479534206.45000011</v>
      </c>
      <c r="F163" s="54">
        <f t="shared" si="31"/>
        <v>114.88712986546312</v>
      </c>
    </row>
    <row r="164" spans="1:6" ht="12.75" customHeight="1" x14ac:dyDescent="0.2">
      <c r="A164" s="55">
        <v>321</v>
      </c>
      <c r="B164" s="87" t="s">
        <v>369</v>
      </c>
      <c r="C164" s="52" t="s">
        <v>370</v>
      </c>
      <c r="D164" s="53">
        <f t="shared" ref="D164:E164" si="40">SUM(D165:D168)</f>
        <v>24045006</v>
      </c>
      <c r="E164" s="53">
        <f t="shared" si="40"/>
        <v>36172838.25</v>
      </c>
      <c r="F164" s="54">
        <f t="shared" si="31"/>
        <v>150.43805042094812</v>
      </c>
    </row>
    <row r="165" spans="1:6" ht="12.75" customHeight="1" x14ac:dyDescent="0.2">
      <c r="A165" s="55">
        <v>3211</v>
      </c>
      <c r="B165" s="87" t="s">
        <v>371</v>
      </c>
      <c r="C165" s="52" t="s">
        <v>372</v>
      </c>
      <c r="D165" s="244">
        <v>2203083</v>
      </c>
      <c r="E165" s="244">
        <v>6930668.7599999998</v>
      </c>
      <c r="F165" s="54">
        <f t="shared" si="31"/>
        <v>314.58954383470797</v>
      </c>
    </row>
    <row r="166" spans="1:6" ht="12.75" customHeight="1" x14ac:dyDescent="0.2">
      <c r="A166" s="55">
        <v>3212</v>
      </c>
      <c r="B166" s="87" t="s">
        <v>373</v>
      </c>
      <c r="C166" s="52" t="s">
        <v>374</v>
      </c>
      <c r="D166" s="244">
        <v>19879452</v>
      </c>
      <c r="E166" s="244">
        <v>26020392.239999998</v>
      </c>
      <c r="F166" s="54">
        <f t="shared" si="31"/>
        <v>130.89089296827697</v>
      </c>
    </row>
    <row r="167" spans="1:6" ht="12.75" customHeight="1" x14ac:dyDescent="0.2">
      <c r="A167" s="55">
        <v>3213</v>
      </c>
      <c r="B167" s="87" t="s">
        <v>375</v>
      </c>
      <c r="C167" s="52" t="s">
        <v>376</v>
      </c>
      <c r="D167" s="244">
        <v>1679836</v>
      </c>
      <c r="E167" s="244">
        <v>2876375.69</v>
      </c>
      <c r="F167" s="54">
        <f t="shared" si="31"/>
        <v>171.22955395645764</v>
      </c>
    </row>
    <row r="168" spans="1:6" ht="12.75" customHeight="1" x14ac:dyDescent="0.2">
      <c r="A168" s="55">
        <v>3214</v>
      </c>
      <c r="B168" s="87" t="s">
        <v>377</v>
      </c>
      <c r="C168" s="52" t="s">
        <v>378</v>
      </c>
      <c r="D168" s="244">
        <v>282635</v>
      </c>
      <c r="E168" s="244">
        <v>345401.56</v>
      </c>
      <c r="F168" s="54">
        <f t="shared" si="31"/>
        <v>122.20763882746297</v>
      </c>
    </row>
    <row r="169" spans="1:6" ht="12.75" customHeight="1" x14ac:dyDescent="0.2">
      <c r="A169" s="55">
        <v>322</v>
      </c>
      <c r="B169" s="87" t="s">
        <v>379</v>
      </c>
      <c r="C169" s="52" t="s">
        <v>380</v>
      </c>
      <c r="D169" s="53">
        <f t="shared" ref="D169:E169" si="41">SUM(D170:D176)</f>
        <v>263165589</v>
      </c>
      <c r="E169" s="53">
        <f t="shared" si="41"/>
        <v>298799547.45000005</v>
      </c>
      <c r="F169" s="54">
        <f t="shared" si="31"/>
        <v>113.54050831090991</v>
      </c>
    </row>
    <row r="170" spans="1:6" ht="12.75" customHeight="1" x14ac:dyDescent="0.2">
      <c r="A170" s="55">
        <v>3221</v>
      </c>
      <c r="B170" s="87" t="s">
        <v>381</v>
      </c>
      <c r="C170" s="52" t="s">
        <v>382</v>
      </c>
      <c r="D170" s="244">
        <v>10548366</v>
      </c>
      <c r="E170" s="244">
        <v>11981616.33</v>
      </c>
      <c r="F170" s="54">
        <f t="shared" si="31"/>
        <v>113.58741562437254</v>
      </c>
    </row>
    <row r="171" spans="1:6" ht="12.75" customHeight="1" x14ac:dyDescent="0.2">
      <c r="A171" s="55">
        <v>3222</v>
      </c>
      <c r="B171" s="87" t="s">
        <v>383</v>
      </c>
      <c r="C171" s="52" t="s">
        <v>384</v>
      </c>
      <c r="D171" s="244">
        <v>216017547</v>
      </c>
      <c r="E171" s="244">
        <v>241527903.34</v>
      </c>
      <c r="F171" s="54">
        <f t="shared" si="31"/>
        <v>111.80939080842353</v>
      </c>
    </row>
    <row r="172" spans="1:6" ht="12.75" customHeight="1" x14ac:dyDescent="0.2">
      <c r="A172" s="55">
        <v>3223</v>
      </c>
      <c r="B172" s="87" t="s">
        <v>385</v>
      </c>
      <c r="C172" s="52" t="s">
        <v>386</v>
      </c>
      <c r="D172" s="244">
        <v>27420601</v>
      </c>
      <c r="E172" s="244">
        <v>34207786.100000001</v>
      </c>
      <c r="F172" s="54">
        <f t="shared" si="31"/>
        <v>124.75213836487391</v>
      </c>
    </row>
    <row r="173" spans="1:6" ht="12.75" customHeight="1" x14ac:dyDescent="0.2">
      <c r="A173" s="55">
        <v>3224</v>
      </c>
      <c r="B173" s="87" t="s">
        <v>387</v>
      </c>
      <c r="C173" s="52" t="s">
        <v>388</v>
      </c>
      <c r="D173" s="244">
        <v>5829996</v>
      </c>
      <c r="E173" s="244">
        <v>5471276.7999999998</v>
      </c>
      <c r="F173" s="54">
        <f t="shared" si="31"/>
        <v>93.84700778525405</v>
      </c>
    </row>
    <row r="174" spans="1:6" ht="12.75" customHeight="1" x14ac:dyDescent="0.2">
      <c r="A174" s="55">
        <v>3225</v>
      </c>
      <c r="B174" s="87" t="s">
        <v>389</v>
      </c>
      <c r="C174" s="52" t="s">
        <v>390</v>
      </c>
      <c r="D174" s="244">
        <v>2321338</v>
      </c>
      <c r="E174" s="244">
        <v>4731791.49</v>
      </c>
      <c r="F174" s="54">
        <f t="shared" si="31"/>
        <v>203.838970886618</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1027741</v>
      </c>
      <c r="E176" s="244">
        <v>879173.39</v>
      </c>
      <c r="F176" s="54">
        <f t="shared" si="31"/>
        <v>85.544255799856188</v>
      </c>
    </row>
    <row r="177" spans="1:6" ht="12.75" customHeight="1" x14ac:dyDescent="0.2">
      <c r="A177" s="55">
        <v>323</v>
      </c>
      <c r="B177" s="87" t="s">
        <v>395</v>
      </c>
      <c r="C177" s="52" t="s">
        <v>396</v>
      </c>
      <c r="D177" s="53">
        <f t="shared" ref="D177:E177" si="42">SUM(D178:D186)</f>
        <v>114273026</v>
      </c>
      <c r="E177" s="53">
        <f t="shared" si="42"/>
        <v>127378440.05</v>
      </c>
      <c r="F177" s="54">
        <f t="shared" si="31"/>
        <v>111.46851055646326</v>
      </c>
    </row>
    <row r="178" spans="1:6" ht="12.75" customHeight="1" x14ac:dyDescent="0.2">
      <c r="A178" s="55">
        <v>3231</v>
      </c>
      <c r="B178" s="87" t="s">
        <v>397</v>
      </c>
      <c r="C178" s="52" t="s">
        <v>398</v>
      </c>
      <c r="D178" s="244">
        <v>6743925</v>
      </c>
      <c r="E178" s="244">
        <v>7642094.6100000003</v>
      </c>
      <c r="F178" s="54">
        <f t="shared" si="31"/>
        <v>113.31820282698874</v>
      </c>
    </row>
    <row r="179" spans="1:6" ht="12.75" customHeight="1" x14ac:dyDescent="0.2">
      <c r="A179" s="55">
        <v>3232</v>
      </c>
      <c r="B179" s="87" t="s">
        <v>399</v>
      </c>
      <c r="C179" s="52" t="s">
        <v>400</v>
      </c>
      <c r="D179" s="244">
        <v>21626534</v>
      </c>
      <c r="E179" s="244">
        <v>26423048.32</v>
      </c>
      <c r="F179" s="54">
        <f t="shared" si="31"/>
        <v>122.17883975305521</v>
      </c>
    </row>
    <row r="180" spans="1:6" ht="12.75" customHeight="1" x14ac:dyDescent="0.2">
      <c r="A180" s="55">
        <v>3233</v>
      </c>
      <c r="B180" s="87" t="s">
        <v>401</v>
      </c>
      <c r="C180" s="52" t="s">
        <v>402</v>
      </c>
      <c r="D180" s="244">
        <v>3434847</v>
      </c>
      <c r="E180" s="244">
        <v>3310944.27</v>
      </c>
      <c r="F180" s="54">
        <f t="shared" si="31"/>
        <v>96.392772953205778</v>
      </c>
    </row>
    <row r="181" spans="1:6" ht="12.75" customHeight="1" x14ac:dyDescent="0.2">
      <c r="A181" s="55">
        <v>3234</v>
      </c>
      <c r="B181" s="87" t="s">
        <v>403</v>
      </c>
      <c r="C181" s="52" t="s">
        <v>404</v>
      </c>
      <c r="D181" s="244">
        <v>14634211</v>
      </c>
      <c r="E181" s="244">
        <v>14704893.65</v>
      </c>
      <c r="F181" s="54">
        <f t="shared" si="31"/>
        <v>100.48299597429613</v>
      </c>
    </row>
    <row r="182" spans="1:6" ht="12.75" customHeight="1" x14ac:dyDescent="0.2">
      <c r="A182" s="55">
        <v>3235</v>
      </c>
      <c r="B182" s="87" t="s">
        <v>405</v>
      </c>
      <c r="C182" s="52" t="s">
        <v>406</v>
      </c>
      <c r="D182" s="244">
        <v>7445996</v>
      </c>
      <c r="E182" s="244">
        <v>6867622.8499999996</v>
      </c>
      <c r="F182" s="54">
        <f t="shared" si="31"/>
        <v>92.232427334100095</v>
      </c>
    </row>
    <row r="183" spans="1:6" ht="12.75" customHeight="1" x14ac:dyDescent="0.2">
      <c r="A183" s="55">
        <v>3236</v>
      </c>
      <c r="B183" s="87" t="s">
        <v>407</v>
      </c>
      <c r="C183" s="52" t="s">
        <v>408</v>
      </c>
      <c r="D183" s="244">
        <v>9467425</v>
      </c>
      <c r="E183" s="244">
        <v>11052449.529999999</v>
      </c>
      <c r="F183" s="54">
        <f t="shared" si="31"/>
        <v>116.74187574762935</v>
      </c>
    </row>
    <row r="184" spans="1:6" ht="12.75" customHeight="1" x14ac:dyDescent="0.2">
      <c r="A184" s="55">
        <v>3237</v>
      </c>
      <c r="B184" s="87" t="s">
        <v>409</v>
      </c>
      <c r="C184" s="52" t="s">
        <v>410</v>
      </c>
      <c r="D184" s="244">
        <v>28179623</v>
      </c>
      <c r="E184" s="244">
        <v>30556189</v>
      </c>
      <c r="F184" s="54">
        <f t="shared" si="31"/>
        <v>108.43363305463667</v>
      </c>
    </row>
    <row r="185" spans="1:6" ht="12.75" customHeight="1" x14ac:dyDescent="0.2">
      <c r="A185" s="55">
        <v>3238</v>
      </c>
      <c r="B185" s="87" t="s">
        <v>411</v>
      </c>
      <c r="C185" s="52" t="s">
        <v>412</v>
      </c>
      <c r="D185" s="244">
        <v>6426700</v>
      </c>
      <c r="E185" s="244">
        <v>7621050.1799999997</v>
      </c>
      <c r="F185" s="54">
        <f t="shared" si="31"/>
        <v>118.58419064216473</v>
      </c>
    </row>
    <row r="186" spans="1:6" ht="12.75" customHeight="1" x14ac:dyDescent="0.2">
      <c r="A186" s="55">
        <v>3239</v>
      </c>
      <c r="B186" s="87" t="s">
        <v>413</v>
      </c>
      <c r="C186" s="52" t="s">
        <v>414</v>
      </c>
      <c r="D186" s="244">
        <v>16313765</v>
      </c>
      <c r="E186" s="244">
        <v>19200147.640000001</v>
      </c>
      <c r="F186" s="54">
        <f t="shared" si="31"/>
        <v>117.69292765955622</v>
      </c>
    </row>
    <row r="187" spans="1:6" ht="12.75" customHeight="1" x14ac:dyDescent="0.2">
      <c r="A187" s="55">
        <v>324</v>
      </c>
      <c r="B187" s="87" t="s">
        <v>415</v>
      </c>
      <c r="C187" s="52" t="s">
        <v>416</v>
      </c>
      <c r="D187" s="244">
        <v>533627</v>
      </c>
      <c r="E187" s="244">
        <v>672377.23</v>
      </c>
      <c r="F187" s="54">
        <f t="shared" si="31"/>
        <v>126.00135113103347</v>
      </c>
    </row>
    <row r="188" spans="1:6" ht="12.75" customHeight="1" x14ac:dyDescent="0.2">
      <c r="A188" s="55">
        <v>329</v>
      </c>
      <c r="B188" s="87" t="s">
        <v>417</v>
      </c>
      <c r="C188" s="52" t="s">
        <v>418</v>
      </c>
      <c r="D188" s="53">
        <f t="shared" ref="D188:E188" si="43">SUM(D189:D195)</f>
        <v>15378684</v>
      </c>
      <c r="E188" s="53">
        <f t="shared" si="43"/>
        <v>16511003.470000003</v>
      </c>
      <c r="F188" s="54">
        <f t="shared" si="31"/>
        <v>107.3629152533468</v>
      </c>
    </row>
    <row r="189" spans="1:6" ht="12.75" customHeight="1" x14ac:dyDescent="0.2">
      <c r="A189" s="55">
        <v>3291</v>
      </c>
      <c r="B189" s="234" t="s">
        <v>419</v>
      </c>
      <c r="C189" s="52" t="s">
        <v>420</v>
      </c>
      <c r="D189" s="244">
        <v>5497072</v>
      </c>
      <c r="E189" s="244">
        <v>1555256.37</v>
      </c>
      <c r="F189" s="54">
        <f t="shared" si="31"/>
        <v>28.292450417240307</v>
      </c>
    </row>
    <row r="190" spans="1:6" ht="12.75" customHeight="1" x14ac:dyDescent="0.2">
      <c r="A190" s="55">
        <v>3292</v>
      </c>
      <c r="B190" s="87" t="s">
        <v>421</v>
      </c>
      <c r="C190" s="52" t="s">
        <v>422</v>
      </c>
      <c r="D190" s="244">
        <v>3280947</v>
      </c>
      <c r="E190" s="244">
        <v>4126802.12</v>
      </c>
      <c r="F190" s="54">
        <f t="shared" si="31"/>
        <v>125.78082242718338</v>
      </c>
    </row>
    <row r="191" spans="1:6" ht="12.75" customHeight="1" x14ac:dyDescent="0.2">
      <c r="A191" s="55">
        <v>3293</v>
      </c>
      <c r="B191" s="87" t="s">
        <v>423</v>
      </c>
      <c r="C191" s="52" t="s">
        <v>424</v>
      </c>
      <c r="D191" s="244">
        <v>628608</v>
      </c>
      <c r="E191" s="244">
        <v>1166298.3999999999</v>
      </c>
      <c r="F191" s="54">
        <f t="shared" si="31"/>
        <v>185.53667786601505</v>
      </c>
    </row>
    <row r="192" spans="1:6" ht="12.75" customHeight="1" x14ac:dyDescent="0.2">
      <c r="A192" s="55">
        <v>3294</v>
      </c>
      <c r="B192" s="87" t="s">
        <v>425</v>
      </c>
      <c r="C192" s="52" t="s">
        <v>426</v>
      </c>
      <c r="D192" s="244">
        <v>531294</v>
      </c>
      <c r="E192" s="244">
        <v>549898.06999999995</v>
      </c>
      <c r="F192" s="54">
        <f t="shared" si="31"/>
        <v>103.50165256901074</v>
      </c>
    </row>
    <row r="193" spans="1:6" ht="12.75" customHeight="1" x14ac:dyDescent="0.2">
      <c r="A193" s="55">
        <v>3295</v>
      </c>
      <c r="B193" s="87" t="s">
        <v>427</v>
      </c>
      <c r="C193" s="52" t="s">
        <v>428</v>
      </c>
      <c r="D193" s="244">
        <v>1922540</v>
      </c>
      <c r="E193" s="244">
        <v>2238468.12</v>
      </c>
      <c r="F193" s="54">
        <f t="shared" si="31"/>
        <v>116.43285029180149</v>
      </c>
    </row>
    <row r="194" spans="1:6" ht="12.75" customHeight="1" x14ac:dyDescent="0.2">
      <c r="A194" s="55" t="s">
        <v>429</v>
      </c>
      <c r="B194" s="87" t="s">
        <v>430</v>
      </c>
      <c r="C194" s="52" t="s">
        <v>429</v>
      </c>
      <c r="D194" s="244">
        <v>1444695</v>
      </c>
      <c r="E194" s="244">
        <v>2645066.69</v>
      </c>
      <c r="F194" s="54">
        <f t="shared" si="31"/>
        <v>183.08824284710613</v>
      </c>
    </row>
    <row r="195" spans="1:6" ht="12.75" customHeight="1" x14ac:dyDescent="0.2">
      <c r="A195" s="55">
        <v>3299</v>
      </c>
      <c r="B195" s="87" t="s">
        <v>431</v>
      </c>
      <c r="C195" s="52" t="s">
        <v>432</v>
      </c>
      <c r="D195" s="244">
        <v>2073528</v>
      </c>
      <c r="E195" s="244">
        <v>4229213.7</v>
      </c>
      <c r="F195" s="54">
        <f t="shared" si="31"/>
        <v>203.96221801682927</v>
      </c>
    </row>
    <row r="196" spans="1:6" ht="12.75" customHeight="1" x14ac:dyDescent="0.2">
      <c r="A196" s="55">
        <v>34</v>
      </c>
      <c r="B196" s="234" t="s">
        <v>433</v>
      </c>
      <c r="C196" s="52" t="s">
        <v>434</v>
      </c>
      <c r="D196" s="53">
        <f t="shared" ref="D196:E196" si="44">D197+D202+D210</f>
        <v>24937085</v>
      </c>
      <c r="E196" s="53">
        <f t="shared" si="44"/>
        <v>20757547.549999997</v>
      </c>
      <c r="F196" s="54">
        <f t="shared" si="31"/>
        <v>83.239671156432266</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18798699</v>
      </c>
      <c r="E202" s="53">
        <f t="shared" si="46"/>
        <v>12260778.710000001</v>
      </c>
      <c r="F202" s="54">
        <f t="shared" si="31"/>
        <v>65.221421493051196</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1823787</v>
      </c>
      <c r="E204" s="244">
        <v>1829543.25</v>
      </c>
      <c r="F204" s="54">
        <f t="shared" si="31"/>
        <v>100.31562073860599</v>
      </c>
    </row>
    <row r="205" spans="1:6" ht="24" x14ac:dyDescent="0.2">
      <c r="A205" s="55">
        <v>3423</v>
      </c>
      <c r="B205" s="234" t="s">
        <v>451</v>
      </c>
      <c r="C205" s="52" t="s">
        <v>452</v>
      </c>
      <c r="D205" s="244">
        <v>16974912</v>
      </c>
      <c r="E205" s="244">
        <v>10431235.460000001</v>
      </c>
      <c r="F205" s="54">
        <f t="shared" si="31"/>
        <v>61.450895651182172</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6138386</v>
      </c>
      <c r="E210" s="53">
        <f t="shared" si="47"/>
        <v>8496768.839999998</v>
      </c>
      <c r="F210" s="54">
        <f t="shared" si="31"/>
        <v>138.42024336690454</v>
      </c>
    </row>
    <row r="211" spans="1:6" ht="12.75" customHeight="1" x14ac:dyDescent="0.2">
      <c r="A211" s="55">
        <v>3431</v>
      </c>
      <c r="B211" s="234" t="s">
        <v>463</v>
      </c>
      <c r="C211" s="52" t="s">
        <v>464</v>
      </c>
      <c r="D211" s="244">
        <v>1506145</v>
      </c>
      <c r="E211" s="244">
        <v>1622011.28</v>
      </c>
      <c r="F211" s="54">
        <f t="shared" si="31"/>
        <v>107.6929034057146</v>
      </c>
    </row>
    <row r="212" spans="1:6" ht="12.75" customHeight="1" x14ac:dyDescent="0.2">
      <c r="A212" s="55">
        <v>3432</v>
      </c>
      <c r="B212" s="87" t="s">
        <v>465</v>
      </c>
      <c r="C212" s="52" t="s">
        <v>466</v>
      </c>
      <c r="D212" s="244">
        <v>181010</v>
      </c>
      <c r="E212" s="244">
        <v>342038.35</v>
      </c>
      <c r="F212" s="54">
        <f t="shared" si="31"/>
        <v>188.9610242528037</v>
      </c>
    </row>
    <row r="213" spans="1:6" ht="12.75" customHeight="1" x14ac:dyDescent="0.2">
      <c r="A213" s="55">
        <v>3433</v>
      </c>
      <c r="B213" s="87" t="s">
        <v>467</v>
      </c>
      <c r="C213" s="52" t="s">
        <v>468</v>
      </c>
      <c r="D213" s="244">
        <v>4381359</v>
      </c>
      <c r="E213" s="244">
        <v>6443712.2699999996</v>
      </c>
      <c r="F213" s="54">
        <f t="shared" si="31"/>
        <v>147.07108616299189</v>
      </c>
    </row>
    <row r="214" spans="1:6" ht="12.75" customHeight="1" x14ac:dyDescent="0.2">
      <c r="A214" s="55">
        <v>3434</v>
      </c>
      <c r="B214" s="87" t="s">
        <v>469</v>
      </c>
      <c r="C214" s="52" t="s">
        <v>470</v>
      </c>
      <c r="D214" s="244">
        <v>69872</v>
      </c>
      <c r="E214" s="244">
        <v>89006.94</v>
      </c>
      <c r="F214" s="54">
        <f t="shared" si="31"/>
        <v>127.38570528967254</v>
      </c>
    </row>
    <row r="215" spans="1:6" ht="12.75" customHeight="1" x14ac:dyDescent="0.2">
      <c r="A215" s="55">
        <v>35</v>
      </c>
      <c r="B215" s="87" t="s">
        <v>471</v>
      </c>
      <c r="C215" s="52" t="s">
        <v>472</v>
      </c>
      <c r="D215" s="53">
        <f t="shared" ref="D215:E215" si="48">D216+D219+D223</f>
        <v>8019629</v>
      </c>
      <c r="E215" s="53">
        <f t="shared" si="48"/>
        <v>10711803.340000002</v>
      </c>
      <c r="F215" s="54">
        <f t="shared" si="31"/>
        <v>133.5698115212063</v>
      </c>
    </row>
    <row r="216" spans="1:6" ht="12.75" customHeight="1" x14ac:dyDescent="0.2">
      <c r="A216" s="55">
        <v>351</v>
      </c>
      <c r="B216" s="87" t="s">
        <v>473</v>
      </c>
      <c r="C216" s="52" t="s">
        <v>474</v>
      </c>
      <c r="D216" s="53">
        <f t="shared" ref="D216:E216" si="49">SUM(D217:D218)</f>
        <v>5593368</v>
      </c>
      <c r="E216" s="53">
        <f t="shared" si="49"/>
        <v>5468673.8600000003</v>
      </c>
      <c r="F216" s="54">
        <f t="shared" si="31"/>
        <v>97.770678775292467</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5593368</v>
      </c>
      <c r="E218" s="244">
        <v>5468673.8600000003</v>
      </c>
      <c r="F218" s="54">
        <f t="shared" si="31"/>
        <v>97.770678775292467</v>
      </c>
    </row>
    <row r="219" spans="1:6" ht="24" x14ac:dyDescent="0.2">
      <c r="A219" s="55">
        <v>352</v>
      </c>
      <c r="B219" s="87" t="s">
        <v>479</v>
      </c>
      <c r="C219" s="52" t="s">
        <v>480</v>
      </c>
      <c r="D219" s="53">
        <f t="shared" ref="D219:E219" si="50">SUM(D220:D222)</f>
        <v>1847651</v>
      </c>
      <c r="E219" s="53">
        <f t="shared" si="50"/>
        <v>3166099.74</v>
      </c>
      <c r="F219" s="54">
        <f t="shared" si="31"/>
        <v>171.35810496679298</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1847651</v>
      </c>
      <c r="E221" s="244">
        <v>3166099.74</v>
      </c>
      <c r="F221" s="54">
        <f t="shared" si="31"/>
        <v>171.35810496679298</v>
      </c>
    </row>
    <row r="222" spans="1:6" ht="12.75" customHeight="1" x14ac:dyDescent="0.2">
      <c r="A222" s="55">
        <v>3523</v>
      </c>
      <c r="B222" s="87" t="s">
        <v>485</v>
      </c>
      <c r="C222" s="52" t="s">
        <v>486</v>
      </c>
      <c r="D222" s="244">
        <v>0</v>
      </c>
      <c r="E222" s="244">
        <v>0</v>
      </c>
      <c r="F222" s="54" t="str">
        <f t="shared" si="31"/>
        <v>-</v>
      </c>
    </row>
    <row r="223" spans="1:6" ht="24" x14ac:dyDescent="0.2">
      <c r="A223" s="55" t="s">
        <v>487</v>
      </c>
      <c r="B223" s="87" t="s">
        <v>488</v>
      </c>
      <c r="C223" s="52" t="s">
        <v>487</v>
      </c>
      <c r="D223" s="244">
        <v>578610</v>
      </c>
      <c r="E223" s="244">
        <v>2077029.74</v>
      </c>
      <c r="F223" s="54">
        <f t="shared" si="31"/>
        <v>358.96886331034722</v>
      </c>
    </row>
    <row r="224" spans="1:6" ht="24" x14ac:dyDescent="0.2">
      <c r="A224" s="55">
        <v>36</v>
      </c>
      <c r="B224" s="87" t="s">
        <v>489</v>
      </c>
      <c r="C224" s="52" t="s">
        <v>490</v>
      </c>
      <c r="D224" s="53">
        <f t="shared" ref="D224:E224" si="51">D225+D228+D231+D236+D240+D244+D247</f>
        <v>20000734</v>
      </c>
      <c r="E224" s="53">
        <f t="shared" si="51"/>
        <v>18417486.16</v>
      </c>
      <c r="F224" s="54">
        <f t="shared" ref="F224:F235" si="52">IF(D224&lt;&gt;0,IF(E224/D224&gt;=100,"&gt;&gt;100",E224/D224*100),"-")</f>
        <v>92.084051315316728</v>
      </c>
    </row>
    <row r="225" spans="1:6" ht="12.75" customHeight="1" x14ac:dyDescent="0.2">
      <c r="A225" s="55">
        <v>361</v>
      </c>
      <c r="B225" s="87" t="s">
        <v>491</v>
      </c>
      <c r="C225" s="52" t="s">
        <v>492</v>
      </c>
      <c r="D225" s="53">
        <f t="shared" ref="D225:E225" si="53">SUM(D226:D227)</f>
        <v>1449255</v>
      </c>
      <c r="E225" s="53">
        <f t="shared" si="53"/>
        <v>0</v>
      </c>
      <c r="F225" s="54">
        <f t="shared" si="52"/>
        <v>0</v>
      </c>
    </row>
    <row r="226" spans="1:6" ht="12.75" customHeight="1" x14ac:dyDescent="0.2">
      <c r="A226" s="55">
        <v>3611</v>
      </c>
      <c r="B226" s="87" t="s">
        <v>493</v>
      </c>
      <c r="C226" s="52" t="s">
        <v>494</v>
      </c>
      <c r="D226" s="244">
        <v>1449255</v>
      </c>
      <c r="E226" s="244">
        <v>0</v>
      </c>
      <c r="F226" s="54">
        <f t="shared" si="52"/>
        <v>0</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44294.5</v>
      </c>
      <c r="F228" s="54" t="str">
        <f t="shared" si="52"/>
        <v>-</v>
      </c>
    </row>
    <row r="229" spans="1:6" ht="12.75" customHeight="1" x14ac:dyDescent="0.2">
      <c r="A229" s="55">
        <v>3621</v>
      </c>
      <c r="B229" s="87" t="s">
        <v>499</v>
      </c>
      <c r="C229" s="52" t="s">
        <v>500</v>
      </c>
      <c r="D229" s="244">
        <v>0</v>
      </c>
      <c r="E229" s="244">
        <v>44294.5</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8843716</v>
      </c>
      <c r="E231" s="53">
        <f t="shared" si="55"/>
        <v>6980690.0599999996</v>
      </c>
      <c r="F231" s="54">
        <f t="shared" si="52"/>
        <v>78.933901314786681</v>
      </c>
    </row>
    <row r="232" spans="1:6" ht="12.75" customHeight="1" x14ac:dyDescent="0.2">
      <c r="A232" s="55">
        <v>3631</v>
      </c>
      <c r="B232" s="87" t="s">
        <v>505</v>
      </c>
      <c r="C232" s="52" t="s">
        <v>506</v>
      </c>
      <c r="D232" s="244">
        <v>4935227</v>
      </c>
      <c r="E232" s="244">
        <v>2475989.63</v>
      </c>
      <c r="F232" s="54">
        <f t="shared" si="52"/>
        <v>50.169721271179625</v>
      </c>
    </row>
    <row r="233" spans="1:6" ht="12.75" customHeight="1" x14ac:dyDescent="0.2">
      <c r="A233" s="55">
        <v>3632</v>
      </c>
      <c r="B233" s="87" t="s">
        <v>507</v>
      </c>
      <c r="C233" s="52" t="s">
        <v>508</v>
      </c>
      <c r="D233" s="244">
        <v>3908489</v>
      </c>
      <c r="E233" s="244">
        <v>4504700.43</v>
      </c>
      <c r="F233" s="54">
        <f t="shared" si="52"/>
        <v>115.2542691050173</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7069532</v>
      </c>
      <c r="E236" s="53">
        <f t="shared" si="56"/>
        <v>7339186.54</v>
      </c>
      <c r="F236" s="54">
        <f t="shared" ref="F236:F239" si="57">IF(D236&lt;&gt;0,IF(E236/D236&gt;=100,"&gt;&gt;100",E236/D236*100),"-")</f>
        <v>103.81431953345709</v>
      </c>
    </row>
    <row r="237" spans="1:6" ht="12.75" customHeight="1" x14ac:dyDescent="0.2">
      <c r="A237" s="55" t="s">
        <v>515</v>
      </c>
      <c r="B237" s="87" t="s">
        <v>516</v>
      </c>
      <c r="C237" s="52" t="s">
        <v>515</v>
      </c>
      <c r="D237" s="244">
        <v>6929532</v>
      </c>
      <c r="E237" s="244">
        <v>7199186.54</v>
      </c>
      <c r="F237" s="54">
        <f t="shared" si="57"/>
        <v>103.89138169792706</v>
      </c>
    </row>
    <row r="238" spans="1:6" ht="12.75" customHeight="1" x14ac:dyDescent="0.2">
      <c r="A238" s="55" t="s">
        <v>517</v>
      </c>
      <c r="B238" s="87" t="s">
        <v>518</v>
      </c>
      <c r="C238" s="52" t="s">
        <v>517</v>
      </c>
      <c r="D238" s="244">
        <v>140000</v>
      </c>
      <c r="E238" s="244">
        <v>140000</v>
      </c>
      <c r="F238" s="54">
        <f t="shared" si="57"/>
        <v>100</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v>0</v>
      </c>
      <c r="F241" s="54" t="str">
        <f t="shared" si="59"/>
        <v>-</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2638231</v>
      </c>
      <c r="E244" s="53">
        <f t="shared" si="60"/>
        <v>4053315.06</v>
      </c>
      <c r="F244" s="54">
        <f t="shared" ref="F244:F251" si="61">IF(D244&lt;&gt;0,IF(E244/D244&gt;=100,"&gt;&gt;100",E244/D244*100),"-")</f>
        <v>153.6376102016844</v>
      </c>
    </row>
    <row r="245" spans="1:6" ht="12.75" customHeight="1" x14ac:dyDescent="0.2">
      <c r="A245" s="55" t="s">
        <v>531</v>
      </c>
      <c r="B245" s="87" t="s">
        <v>532</v>
      </c>
      <c r="C245" s="52" t="s">
        <v>531</v>
      </c>
      <c r="D245" s="244">
        <v>2638231</v>
      </c>
      <c r="E245" s="244">
        <v>4053315.06</v>
      </c>
      <c r="F245" s="54">
        <f t="shared" si="61"/>
        <v>153.6376102016844</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27380191</v>
      </c>
      <c r="E252" s="53">
        <f t="shared" si="63"/>
        <v>32281495.5</v>
      </c>
      <c r="F252" s="54">
        <f t="shared" ref="F252:F258" si="64">IF(D252&lt;&gt;0,IF(E252/D252&gt;=100,"&gt;&gt;100",E252/D252*100),"-")</f>
        <v>117.90091420472559</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27380191</v>
      </c>
      <c r="E259" s="53">
        <f t="shared" si="66"/>
        <v>32281495.5</v>
      </c>
      <c r="F259" s="54">
        <f t="shared" ref="F259:F262" si="67">IF(D259&lt;&gt;0,IF(E259/D259&gt;=100,"&gt;&gt;100",E259/D259*100),"-")</f>
        <v>117.90091420472559</v>
      </c>
    </row>
    <row r="260" spans="1:6" ht="12.75" customHeight="1" x14ac:dyDescent="0.2">
      <c r="A260" s="55">
        <v>3721</v>
      </c>
      <c r="B260" s="87" t="s">
        <v>557</v>
      </c>
      <c r="C260" s="52" t="s">
        <v>558</v>
      </c>
      <c r="D260" s="244">
        <v>3266102</v>
      </c>
      <c r="E260" s="244">
        <v>2531270.25</v>
      </c>
      <c r="F260" s="54">
        <f t="shared" si="67"/>
        <v>77.501261442539146</v>
      </c>
    </row>
    <row r="261" spans="1:6" ht="12.75" customHeight="1" x14ac:dyDescent="0.2">
      <c r="A261" s="55">
        <v>3722</v>
      </c>
      <c r="B261" s="87" t="s">
        <v>559</v>
      </c>
      <c r="C261" s="52" t="s">
        <v>560</v>
      </c>
      <c r="D261" s="244">
        <v>24114089</v>
      </c>
      <c r="E261" s="244">
        <v>29750225.25</v>
      </c>
      <c r="F261" s="54">
        <f t="shared" si="67"/>
        <v>123.37279359796673</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23549634</v>
      </c>
      <c r="E263" s="53">
        <f t="shared" si="68"/>
        <v>24765342.199999999</v>
      </c>
      <c r="F263" s="54">
        <f t="shared" ref="F263:F267" si="69">IF(D263&lt;&gt;0,IF(E263/D263&gt;=100,"&gt;&gt;100",E263/D263*100),"-")</f>
        <v>105.16232311720853</v>
      </c>
    </row>
    <row r="264" spans="1:6" ht="12.75" customHeight="1" x14ac:dyDescent="0.2">
      <c r="A264" s="55">
        <v>381</v>
      </c>
      <c r="B264" s="87" t="s">
        <v>565</v>
      </c>
      <c r="C264" s="52" t="s">
        <v>566</v>
      </c>
      <c r="D264" s="53">
        <f t="shared" ref="D264:E264" si="70">SUM(D265:D267)</f>
        <v>17477479</v>
      </c>
      <c r="E264" s="53">
        <f t="shared" si="70"/>
        <v>18481357.649999999</v>
      </c>
      <c r="F264" s="54">
        <f t="shared" si="69"/>
        <v>105.74384125994372</v>
      </c>
    </row>
    <row r="265" spans="1:6" ht="12.75" customHeight="1" x14ac:dyDescent="0.2">
      <c r="A265" s="55">
        <v>3811</v>
      </c>
      <c r="B265" s="87" t="s">
        <v>567</v>
      </c>
      <c r="C265" s="52" t="s">
        <v>568</v>
      </c>
      <c r="D265" s="244">
        <v>17477479</v>
      </c>
      <c r="E265" s="244">
        <v>18475206.149999999</v>
      </c>
      <c r="F265" s="54">
        <f t="shared" si="69"/>
        <v>105.7086445362057</v>
      </c>
    </row>
    <row r="266" spans="1:6" ht="12.75" customHeight="1" x14ac:dyDescent="0.2">
      <c r="A266" s="55">
        <v>3812</v>
      </c>
      <c r="B266" s="87" t="s">
        <v>569</v>
      </c>
      <c r="C266" s="52" t="s">
        <v>570</v>
      </c>
      <c r="D266" s="244">
        <v>0</v>
      </c>
      <c r="E266" s="244">
        <v>6151.5</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4399604</v>
      </c>
      <c r="E268" s="53">
        <f t="shared" si="71"/>
        <v>5400000</v>
      </c>
      <c r="F268" s="54">
        <f t="shared" ref="F268:F272" si="72">IF(D268&lt;&gt;0,IF(E268/D268&gt;=100,"&gt;&gt;100",E268/D268*100),"-")</f>
        <v>122.73831917599858</v>
      </c>
    </row>
    <row r="269" spans="1:6" ht="12.75" customHeight="1" x14ac:dyDescent="0.2">
      <c r="A269" s="55">
        <v>3821</v>
      </c>
      <c r="B269" s="87" t="s">
        <v>575</v>
      </c>
      <c r="C269" s="52" t="s">
        <v>576</v>
      </c>
      <c r="D269" s="244">
        <v>4399604</v>
      </c>
      <c r="E269" s="244">
        <v>5400000</v>
      </c>
      <c r="F269" s="54">
        <f t="shared" si="72"/>
        <v>122.73831917599858</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202551</v>
      </c>
      <c r="E273" s="53">
        <f t="shared" si="73"/>
        <v>433984.55</v>
      </c>
      <c r="F273" s="54">
        <f t="shared" ref="F273:F284" si="74">IF(D273&lt;&gt;0,IF(E273/D273&gt;=100,"&gt;&gt;100",E273/D273*100),"-")</f>
        <v>214.25939639893161</v>
      </c>
    </row>
    <row r="274" spans="1:6" ht="12.75" customHeight="1" x14ac:dyDescent="0.2">
      <c r="A274" s="55">
        <v>3831</v>
      </c>
      <c r="B274" s="87" t="s">
        <v>585</v>
      </c>
      <c r="C274" s="52" t="s">
        <v>586</v>
      </c>
      <c r="D274" s="244">
        <v>126449</v>
      </c>
      <c r="E274" s="244">
        <v>433893.74</v>
      </c>
      <c r="F274" s="54">
        <f t="shared" si="74"/>
        <v>343.1373439094022</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943</v>
      </c>
      <c r="E277" s="244">
        <v>90.81</v>
      </c>
      <c r="F277" s="54">
        <f t="shared" si="74"/>
        <v>9.6299045599151647</v>
      </c>
    </row>
    <row r="278" spans="1:6" ht="12.75" customHeight="1" x14ac:dyDescent="0.2">
      <c r="A278" s="55" t="s">
        <v>593</v>
      </c>
      <c r="B278" s="87" t="s">
        <v>341</v>
      </c>
      <c r="C278" s="52" t="s">
        <v>593</v>
      </c>
      <c r="D278" s="244">
        <v>75159</v>
      </c>
      <c r="E278" s="244">
        <v>0</v>
      </c>
      <c r="F278" s="54">
        <f t="shared" si="74"/>
        <v>0</v>
      </c>
    </row>
    <row r="279" spans="1:6" ht="12.75" customHeight="1" x14ac:dyDescent="0.2">
      <c r="A279" s="55">
        <v>386</v>
      </c>
      <c r="B279" s="88" t="s">
        <v>594</v>
      </c>
      <c r="C279" s="52" t="s">
        <v>595</v>
      </c>
      <c r="D279" s="53">
        <f t="shared" ref="D279:E279" si="75">SUM(D280:D284)</f>
        <v>1470000</v>
      </c>
      <c r="E279" s="53">
        <f t="shared" si="75"/>
        <v>450000</v>
      </c>
      <c r="F279" s="54">
        <f t="shared" si="74"/>
        <v>30.612244897959183</v>
      </c>
    </row>
    <row r="280" spans="1:6" ht="24" x14ac:dyDescent="0.2">
      <c r="A280" s="55">
        <v>3861</v>
      </c>
      <c r="B280" s="87" t="s">
        <v>596</v>
      </c>
      <c r="C280" s="52" t="s">
        <v>597</v>
      </c>
      <c r="D280" s="244">
        <v>1470000</v>
      </c>
      <c r="E280" s="244">
        <v>450000</v>
      </c>
      <c r="F280" s="54">
        <f t="shared" si="74"/>
        <v>30.612244897959183</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1300463553</v>
      </c>
      <c r="E289" s="53">
        <f t="shared" si="79"/>
        <v>1431278341.55</v>
      </c>
      <c r="F289" s="54">
        <f t="shared" si="76"/>
        <v>110.05908918002562</v>
      </c>
    </row>
    <row r="290" spans="1:6" ht="12.75" customHeight="1" x14ac:dyDescent="0.2">
      <c r="A290" s="55" t="s">
        <v>606</v>
      </c>
      <c r="B290" s="87" t="s">
        <v>617</v>
      </c>
      <c r="C290" s="52" t="s">
        <v>618</v>
      </c>
      <c r="D290" s="53">
        <f>IF(D6&gt;=D289,D6-D289,0)</f>
        <v>205167124</v>
      </c>
      <c r="E290" s="53">
        <f>IF(E6&gt;=E289,E6-E289,0)</f>
        <v>247878702.4000001</v>
      </c>
      <c r="F290" s="54">
        <f t="shared" si="76"/>
        <v>120.81794469176266</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100638808</v>
      </c>
      <c r="E292" s="244">
        <v>140849717.81</v>
      </c>
      <c r="F292" s="54">
        <f t="shared" si="76"/>
        <v>139.95566979489661</v>
      </c>
    </row>
    <row r="293" spans="1:6" ht="12.75" customHeight="1" x14ac:dyDescent="0.2">
      <c r="A293" s="55">
        <v>92221</v>
      </c>
      <c r="B293" s="87" t="s">
        <v>623</v>
      </c>
      <c r="C293" s="52" t="s">
        <v>624</v>
      </c>
      <c r="D293" s="244">
        <v>0</v>
      </c>
      <c r="E293" s="244">
        <v>0</v>
      </c>
      <c r="F293" s="54" t="str">
        <f t="shared" si="76"/>
        <v>-</v>
      </c>
    </row>
    <row r="294" spans="1:6" ht="12.75" customHeight="1" x14ac:dyDescent="0.2">
      <c r="A294" s="55">
        <v>96</v>
      </c>
      <c r="B294" s="87" t="s">
        <v>625</v>
      </c>
      <c r="C294" s="52" t="s">
        <v>626</v>
      </c>
      <c r="D294" s="244">
        <v>80982137</v>
      </c>
      <c r="E294" s="244">
        <v>68821316.5</v>
      </c>
      <c r="F294" s="54">
        <f t="shared" si="76"/>
        <v>84.983329718750198</v>
      </c>
    </row>
    <row r="295" spans="1:6" ht="24" x14ac:dyDescent="0.2">
      <c r="A295" s="55">
        <v>9661</v>
      </c>
      <c r="B295" s="87" t="s">
        <v>627</v>
      </c>
      <c r="C295" s="52" t="s">
        <v>628</v>
      </c>
      <c r="D295" s="244">
        <v>8168614</v>
      </c>
      <c r="E295" s="244">
        <v>6693245.3600000003</v>
      </c>
      <c r="F295" s="54">
        <f t="shared" si="76"/>
        <v>81.938568280983787</v>
      </c>
    </row>
    <row r="296" spans="1:6" ht="12.75" customHeight="1" x14ac:dyDescent="0.2">
      <c r="A296" s="57" t="s">
        <v>629</v>
      </c>
      <c r="B296" s="235" t="s">
        <v>630</v>
      </c>
      <c r="C296" s="58" t="s">
        <v>629</v>
      </c>
      <c r="D296" s="245">
        <v>51754140</v>
      </c>
      <c r="E296" s="245">
        <v>40375993.700000003</v>
      </c>
      <c r="F296" s="59">
        <f t="shared" si="76"/>
        <v>78.015002664521134</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514555</v>
      </c>
      <c r="E298" s="53">
        <f t="shared" si="80"/>
        <v>719450.78</v>
      </c>
      <c r="F298" s="54">
        <f t="shared" ref="F298:F418" si="81">IF(D298&lt;&gt;0,IF(E298/D298&gt;=100,"&gt;&gt;100",E298/D298*100),"-")</f>
        <v>139.81999591880364</v>
      </c>
    </row>
    <row r="299" spans="1:6" ht="12.75" customHeight="1" x14ac:dyDescent="0.2">
      <c r="A299" s="55">
        <v>71</v>
      </c>
      <c r="B299" s="87" t="s">
        <v>634</v>
      </c>
      <c r="C299" s="52" t="s">
        <v>635</v>
      </c>
      <c r="D299" s="53">
        <f t="shared" ref="D299:E299" si="82">D300+D304</f>
        <v>166075</v>
      </c>
      <c r="E299" s="53">
        <f t="shared" si="82"/>
        <v>157681.14000000001</v>
      </c>
      <c r="F299" s="54">
        <f t="shared" si="81"/>
        <v>94.945741381905776</v>
      </c>
    </row>
    <row r="300" spans="1:6" ht="24" x14ac:dyDescent="0.2">
      <c r="A300" s="55">
        <v>711</v>
      </c>
      <c r="B300" s="87" t="s">
        <v>636</v>
      </c>
      <c r="C300" s="52" t="s">
        <v>637</v>
      </c>
      <c r="D300" s="53">
        <f t="shared" ref="D300:E300" si="83">SUM(D301:D303)</f>
        <v>166075</v>
      </c>
      <c r="E300" s="53">
        <f t="shared" si="83"/>
        <v>157681.14000000001</v>
      </c>
      <c r="F300" s="54">
        <f t="shared" si="81"/>
        <v>94.945741381905776</v>
      </c>
    </row>
    <row r="301" spans="1:6" ht="12.75" customHeight="1" x14ac:dyDescent="0.2">
      <c r="A301" s="55">
        <v>7111</v>
      </c>
      <c r="B301" s="87" t="s">
        <v>638</v>
      </c>
      <c r="C301" s="52" t="s">
        <v>639</v>
      </c>
      <c r="D301" s="244">
        <v>166075</v>
      </c>
      <c r="E301" s="244">
        <v>157681.14000000001</v>
      </c>
      <c r="F301" s="54">
        <f t="shared" si="81"/>
        <v>94.945741381905776</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348480</v>
      </c>
      <c r="E311" s="53">
        <f t="shared" si="85"/>
        <v>561769.64</v>
      </c>
      <c r="F311" s="54">
        <f t="shared" si="81"/>
        <v>161.20570477502295</v>
      </c>
    </row>
    <row r="312" spans="1:6" ht="12.75" customHeight="1" x14ac:dyDescent="0.2">
      <c r="A312" s="55">
        <v>721</v>
      </c>
      <c r="B312" s="87" t="s">
        <v>660</v>
      </c>
      <c r="C312" s="52" t="s">
        <v>661</v>
      </c>
      <c r="D312" s="53">
        <f t="shared" ref="D312:E312" si="86">SUM(D313:D316)</f>
        <v>97991</v>
      </c>
      <c r="E312" s="53">
        <f t="shared" si="86"/>
        <v>286931.64</v>
      </c>
      <c r="F312" s="54">
        <f t="shared" si="81"/>
        <v>292.81427886234451</v>
      </c>
    </row>
    <row r="313" spans="1:6" ht="12.75" customHeight="1" x14ac:dyDescent="0.2">
      <c r="A313" s="55">
        <v>7211</v>
      </c>
      <c r="B313" s="87" t="s">
        <v>662</v>
      </c>
      <c r="C313" s="52" t="s">
        <v>663</v>
      </c>
      <c r="D313" s="244">
        <v>97991</v>
      </c>
      <c r="E313" s="244">
        <v>286931.64</v>
      </c>
      <c r="F313" s="54">
        <f t="shared" si="81"/>
        <v>292.81427886234451</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184209</v>
      </c>
      <c r="E317" s="53">
        <f t="shared" si="87"/>
        <v>104245</v>
      </c>
      <c r="F317" s="54">
        <f t="shared" si="81"/>
        <v>56.590611750783083</v>
      </c>
    </row>
    <row r="318" spans="1:6" ht="12.75" customHeight="1" x14ac:dyDescent="0.2">
      <c r="A318" s="55">
        <v>7221</v>
      </c>
      <c r="B318" s="87" t="s">
        <v>672</v>
      </c>
      <c r="C318" s="52" t="s">
        <v>673</v>
      </c>
      <c r="D318" s="244">
        <v>600</v>
      </c>
      <c r="E318" s="244">
        <v>6750</v>
      </c>
      <c r="F318" s="54">
        <f t="shared" si="81"/>
        <v>1125</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54209</v>
      </c>
      <c r="E321" s="244">
        <v>15000</v>
      </c>
      <c r="F321" s="54">
        <f t="shared" si="81"/>
        <v>27.670681990075447</v>
      </c>
    </row>
    <row r="322" spans="1:6" ht="12.75" customHeight="1" x14ac:dyDescent="0.2">
      <c r="A322" s="55">
        <v>7225</v>
      </c>
      <c r="B322" s="87" t="s">
        <v>680</v>
      </c>
      <c r="C322" s="52" t="s">
        <v>681</v>
      </c>
      <c r="D322" s="244">
        <v>98900</v>
      </c>
      <c r="E322" s="244">
        <v>82495</v>
      </c>
      <c r="F322" s="54">
        <f t="shared" si="81"/>
        <v>83.412537917087974</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30500</v>
      </c>
      <c r="E324" s="244">
        <v>0</v>
      </c>
      <c r="F324" s="54">
        <f t="shared" si="81"/>
        <v>0</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66280</v>
      </c>
      <c r="E326" s="53">
        <f t="shared" si="88"/>
        <v>170593</v>
      </c>
      <c r="F326" s="54">
        <f t="shared" si="81"/>
        <v>257.38231744115876</v>
      </c>
    </row>
    <row r="327" spans="1:6" ht="12.75" customHeight="1" x14ac:dyDescent="0.2">
      <c r="A327" s="55">
        <v>7231</v>
      </c>
      <c r="B327" s="87" t="s">
        <v>690</v>
      </c>
      <c r="C327" s="52" t="s">
        <v>691</v>
      </c>
      <c r="D327" s="244">
        <v>66280</v>
      </c>
      <c r="E327" s="244">
        <v>170593</v>
      </c>
      <c r="F327" s="54">
        <f t="shared" si="81"/>
        <v>257.38231744115876</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245875290</v>
      </c>
      <c r="E350" s="53">
        <f t="shared" si="95"/>
        <v>108791396.54000001</v>
      </c>
      <c r="F350" s="54">
        <f t="shared" si="81"/>
        <v>44.246575790515593</v>
      </c>
    </row>
    <row r="351" spans="1:6" ht="12.75" customHeight="1" x14ac:dyDescent="0.2">
      <c r="A351" s="55">
        <v>41</v>
      </c>
      <c r="B351" s="87" t="s">
        <v>738</v>
      </c>
      <c r="C351" s="52" t="s">
        <v>739</v>
      </c>
      <c r="D351" s="53">
        <f t="shared" ref="D351:E351" si="96">D352+D356</f>
        <v>5351111</v>
      </c>
      <c r="E351" s="53">
        <f t="shared" si="96"/>
        <v>5482645.5500000007</v>
      </c>
      <c r="F351" s="54">
        <f t="shared" si="81"/>
        <v>102.45807926615615</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v>0</v>
      </c>
      <c r="F353" s="54" t="str">
        <f t="shared" si="81"/>
        <v>-</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5351111</v>
      </c>
      <c r="E356" s="53">
        <f t="shared" si="98"/>
        <v>5482645.5500000007</v>
      </c>
      <c r="F356" s="54">
        <f t="shared" si="81"/>
        <v>102.45807926615615</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861354</v>
      </c>
      <c r="E359" s="244">
        <v>726865.25</v>
      </c>
      <c r="F359" s="54">
        <f t="shared" si="81"/>
        <v>84.386355667936769</v>
      </c>
    </row>
    <row r="360" spans="1:6" ht="12.75" customHeight="1" x14ac:dyDescent="0.2">
      <c r="A360" s="55">
        <v>4124</v>
      </c>
      <c r="B360" s="87" t="s">
        <v>652</v>
      </c>
      <c r="C360" s="52" t="s">
        <v>751</v>
      </c>
      <c r="D360" s="244">
        <v>2896705</v>
      </c>
      <c r="E360" s="244">
        <v>3785787.14</v>
      </c>
      <c r="F360" s="54">
        <f t="shared" si="81"/>
        <v>130.69287828757157</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1593052</v>
      </c>
      <c r="E362" s="244">
        <v>969993.16</v>
      </c>
      <c r="F362" s="54">
        <f t="shared" si="81"/>
        <v>60.88898290827921</v>
      </c>
    </row>
    <row r="363" spans="1:6" ht="24" x14ac:dyDescent="0.2">
      <c r="A363" s="55">
        <v>42</v>
      </c>
      <c r="B363" s="234" t="s">
        <v>754</v>
      </c>
      <c r="C363" s="52" t="s">
        <v>755</v>
      </c>
      <c r="D363" s="53">
        <f t="shared" ref="D363:E363" si="99">D364+D369+D378+D383+D388+D391</f>
        <v>135994927</v>
      </c>
      <c r="E363" s="53">
        <f t="shared" si="99"/>
        <v>67384092.900000006</v>
      </c>
      <c r="F363" s="54">
        <f t="shared" si="81"/>
        <v>49.54897538200084</v>
      </c>
    </row>
    <row r="364" spans="1:6" ht="12.75" customHeight="1" x14ac:dyDescent="0.2">
      <c r="A364" s="55">
        <v>421</v>
      </c>
      <c r="B364" s="87" t="s">
        <v>756</v>
      </c>
      <c r="C364" s="52" t="s">
        <v>757</v>
      </c>
      <c r="D364" s="53">
        <f t="shared" ref="D364:E364" si="100">SUM(D365:D368)</f>
        <v>66616295</v>
      </c>
      <c r="E364" s="53">
        <f t="shared" si="100"/>
        <v>22641010.009999998</v>
      </c>
      <c r="F364" s="54">
        <f t="shared" si="81"/>
        <v>33.987194889778841</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20828289</v>
      </c>
      <c r="E366" s="244">
        <v>2653602.86</v>
      </c>
      <c r="F366" s="54">
        <f t="shared" si="81"/>
        <v>12.740378530372801</v>
      </c>
    </row>
    <row r="367" spans="1:6" ht="12.75" customHeight="1" x14ac:dyDescent="0.2">
      <c r="A367" s="55">
        <v>4213</v>
      </c>
      <c r="B367" s="87" t="s">
        <v>666</v>
      </c>
      <c r="C367" s="52" t="s">
        <v>760</v>
      </c>
      <c r="D367" s="244">
        <v>0</v>
      </c>
      <c r="E367" s="244">
        <v>0</v>
      </c>
      <c r="F367" s="54" t="str">
        <f t="shared" si="81"/>
        <v>-</v>
      </c>
    </row>
    <row r="368" spans="1:6" ht="12.75" customHeight="1" x14ac:dyDescent="0.2">
      <c r="A368" s="55">
        <v>4214</v>
      </c>
      <c r="B368" s="87" t="s">
        <v>668</v>
      </c>
      <c r="C368" s="52" t="s">
        <v>761</v>
      </c>
      <c r="D368" s="244">
        <v>45788006</v>
      </c>
      <c r="E368" s="244">
        <v>19987407.149999999</v>
      </c>
      <c r="F368" s="54">
        <f t="shared" si="81"/>
        <v>43.652058467014257</v>
      </c>
    </row>
    <row r="369" spans="1:6" ht="12.75" customHeight="1" x14ac:dyDescent="0.2">
      <c r="A369" s="55">
        <v>422</v>
      </c>
      <c r="B369" s="87" t="s">
        <v>762</v>
      </c>
      <c r="C369" s="52" t="s">
        <v>763</v>
      </c>
      <c r="D369" s="53">
        <f t="shared" ref="D369:E369" si="101">SUM(D370:D377)</f>
        <v>59974492</v>
      </c>
      <c r="E369" s="53">
        <f t="shared" si="101"/>
        <v>24555474.119999997</v>
      </c>
      <c r="F369" s="54">
        <f t="shared" si="81"/>
        <v>40.943196517612854</v>
      </c>
    </row>
    <row r="370" spans="1:6" ht="12.75" customHeight="1" x14ac:dyDescent="0.2">
      <c r="A370" s="55">
        <v>4221</v>
      </c>
      <c r="B370" s="87" t="s">
        <v>672</v>
      </c>
      <c r="C370" s="52" t="s">
        <v>764</v>
      </c>
      <c r="D370" s="244">
        <v>6532110</v>
      </c>
      <c r="E370" s="244">
        <v>8375311.6100000003</v>
      </c>
      <c r="F370" s="54">
        <f t="shared" si="81"/>
        <v>128.2175531336735</v>
      </c>
    </row>
    <row r="371" spans="1:6" ht="12.75" customHeight="1" x14ac:dyDescent="0.2">
      <c r="A371" s="55">
        <v>4222</v>
      </c>
      <c r="B371" s="87" t="s">
        <v>765</v>
      </c>
      <c r="C371" s="52" t="s">
        <v>766</v>
      </c>
      <c r="D371" s="244">
        <v>226378</v>
      </c>
      <c r="E371" s="244">
        <v>649632.97</v>
      </c>
      <c r="F371" s="54">
        <f t="shared" si="81"/>
        <v>286.96824338054051</v>
      </c>
    </row>
    <row r="372" spans="1:6" ht="12.75" customHeight="1" x14ac:dyDescent="0.2">
      <c r="A372" s="55">
        <v>4223</v>
      </c>
      <c r="B372" s="87" t="s">
        <v>676</v>
      </c>
      <c r="C372" s="52" t="s">
        <v>767</v>
      </c>
      <c r="D372" s="244">
        <v>1085980</v>
      </c>
      <c r="E372" s="244">
        <v>1252642.03</v>
      </c>
      <c r="F372" s="54">
        <f t="shared" si="81"/>
        <v>115.34669423009632</v>
      </c>
    </row>
    <row r="373" spans="1:6" ht="12.75" customHeight="1" x14ac:dyDescent="0.2">
      <c r="A373" s="55">
        <v>4224</v>
      </c>
      <c r="B373" s="87" t="s">
        <v>678</v>
      </c>
      <c r="C373" s="52" t="s">
        <v>768</v>
      </c>
      <c r="D373" s="244">
        <v>50130088</v>
      </c>
      <c r="E373" s="244">
        <v>11676559.68</v>
      </c>
      <c r="F373" s="54">
        <f t="shared" si="81"/>
        <v>23.292517818839656</v>
      </c>
    </row>
    <row r="374" spans="1:6" ht="12.75" customHeight="1" x14ac:dyDescent="0.2">
      <c r="A374" s="55">
        <v>4225</v>
      </c>
      <c r="B374" s="87" t="s">
        <v>680</v>
      </c>
      <c r="C374" s="52" t="s">
        <v>769</v>
      </c>
      <c r="D374" s="244">
        <v>373440</v>
      </c>
      <c r="E374" s="244">
        <v>359173.31</v>
      </c>
      <c r="F374" s="54">
        <f t="shared" si="81"/>
        <v>96.179656705227075</v>
      </c>
    </row>
    <row r="375" spans="1:6" ht="12.75" customHeight="1" x14ac:dyDescent="0.2">
      <c r="A375" s="55">
        <v>4226</v>
      </c>
      <c r="B375" s="87" t="s">
        <v>682</v>
      </c>
      <c r="C375" s="52" t="s">
        <v>770</v>
      </c>
      <c r="D375" s="244">
        <v>360773</v>
      </c>
      <c r="E375" s="244">
        <v>246427.56</v>
      </c>
      <c r="F375" s="54">
        <f t="shared" si="81"/>
        <v>68.305433056243132</v>
      </c>
    </row>
    <row r="376" spans="1:6" ht="12.75" customHeight="1" x14ac:dyDescent="0.2">
      <c r="A376" s="55">
        <v>4227</v>
      </c>
      <c r="B376" s="234" t="s">
        <v>684</v>
      </c>
      <c r="C376" s="52" t="s">
        <v>771</v>
      </c>
      <c r="D376" s="244">
        <v>1265723</v>
      </c>
      <c r="E376" s="244">
        <v>1995726.96</v>
      </c>
      <c r="F376" s="54">
        <f t="shared" si="81"/>
        <v>157.67485934916249</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6553520</v>
      </c>
      <c r="E378" s="53">
        <f t="shared" si="102"/>
        <v>6299517.4900000002</v>
      </c>
      <c r="F378" s="54">
        <f t="shared" si="81"/>
        <v>96.1241819663326</v>
      </c>
    </row>
    <row r="379" spans="1:6" ht="12.75" customHeight="1" x14ac:dyDescent="0.2">
      <c r="A379" s="55">
        <v>4231</v>
      </c>
      <c r="B379" s="87" t="s">
        <v>690</v>
      </c>
      <c r="C379" s="52" t="s">
        <v>775</v>
      </c>
      <c r="D379" s="244">
        <v>6548328</v>
      </c>
      <c r="E379" s="244">
        <v>6001579.9900000002</v>
      </c>
      <c r="F379" s="54">
        <f t="shared" si="81"/>
        <v>91.650570802195617</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5192</v>
      </c>
      <c r="E381" s="244">
        <v>297937.5</v>
      </c>
      <c r="F381" s="54">
        <f t="shared" si="81"/>
        <v>5738.3956086286598</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1779578</v>
      </c>
      <c r="E383" s="53">
        <f t="shared" si="103"/>
        <v>1923694.96</v>
      </c>
      <c r="F383" s="54">
        <f t="shared" si="81"/>
        <v>108.09837837959336</v>
      </c>
    </row>
    <row r="384" spans="1:6" ht="12.75" customHeight="1" x14ac:dyDescent="0.2">
      <c r="A384" s="55">
        <v>4241</v>
      </c>
      <c r="B384" s="87" t="s">
        <v>781</v>
      </c>
      <c r="C384" s="52" t="s">
        <v>782</v>
      </c>
      <c r="D384" s="244">
        <v>1549882</v>
      </c>
      <c r="E384" s="244">
        <v>1374222.27</v>
      </c>
      <c r="F384" s="54">
        <f t="shared" si="81"/>
        <v>88.666251366233041</v>
      </c>
    </row>
    <row r="385" spans="1:6" ht="12.75" customHeight="1" x14ac:dyDescent="0.2">
      <c r="A385" s="55">
        <v>4242</v>
      </c>
      <c r="B385" s="87" t="s">
        <v>702</v>
      </c>
      <c r="C385" s="52" t="s">
        <v>783</v>
      </c>
      <c r="D385" s="244">
        <v>300</v>
      </c>
      <c r="E385" s="244">
        <v>30000</v>
      </c>
      <c r="F385" s="54" t="str">
        <f t="shared" si="81"/>
        <v>&gt;&gt;100</v>
      </c>
    </row>
    <row r="386" spans="1:6" ht="12.75" customHeight="1" x14ac:dyDescent="0.2">
      <c r="A386" s="55">
        <v>4243</v>
      </c>
      <c r="B386" s="87" t="s">
        <v>704</v>
      </c>
      <c r="C386" s="52" t="s">
        <v>784</v>
      </c>
      <c r="D386" s="244">
        <v>229396</v>
      </c>
      <c r="E386" s="244">
        <v>519472.69</v>
      </c>
      <c r="F386" s="54">
        <f t="shared" si="81"/>
        <v>226.45237493243124</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1071042</v>
      </c>
      <c r="E391" s="53">
        <f t="shared" si="105"/>
        <v>11964396.32</v>
      </c>
      <c r="F391" s="54">
        <f t="shared" si="81"/>
        <v>1117.0800323423357</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810273</v>
      </c>
      <c r="E393" s="244">
        <v>11964396.32</v>
      </c>
      <c r="F393" s="54">
        <f t="shared" si="81"/>
        <v>1476.5883004863792</v>
      </c>
    </row>
    <row r="394" spans="1:6" ht="12.75" customHeight="1" x14ac:dyDescent="0.2">
      <c r="A394" s="55">
        <v>4263</v>
      </c>
      <c r="B394" s="87" t="s">
        <v>720</v>
      </c>
      <c r="C394" s="52" t="s">
        <v>795</v>
      </c>
      <c r="D394" s="244">
        <v>38750</v>
      </c>
      <c r="E394" s="244">
        <v>0</v>
      </c>
      <c r="F394" s="54">
        <f t="shared" si="81"/>
        <v>0</v>
      </c>
    </row>
    <row r="395" spans="1:6" ht="12.75" customHeight="1" x14ac:dyDescent="0.2">
      <c r="A395" s="55">
        <v>4264</v>
      </c>
      <c r="B395" s="87" t="s">
        <v>722</v>
      </c>
      <c r="C395" s="52" t="s">
        <v>796</v>
      </c>
      <c r="D395" s="244">
        <v>222019</v>
      </c>
      <c r="E395" s="244">
        <v>0</v>
      </c>
      <c r="F395" s="54">
        <f t="shared" si="81"/>
        <v>0</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104529252</v>
      </c>
      <c r="E402" s="53">
        <f t="shared" si="109"/>
        <v>35924658.090000004</v>
      </c>
      <c r="F402" s="54">
        <f t="shared" si="81"/>
        <v>34.368042823075022</v>
      </c>
    </row>
    <row r="403" spans="1:6" ht="12.75" customHeight="1" x14ac:dyDescent="0.2">
      <c r="A403" s="55">
        <v>451</v>
      </c>
      <c r="B403" s="87" t="s">
        <v>809</v>
      </c>
      <c r="C403" s="52" t="s">
        <v>810</v>
      </c>
      <c r="D403" s="244">
        <v>104529252</v>
      </c>
      <c r="E403" s="244">
        <v>35808661.560000002</v>
      </c>
      <c r="F403" s="54">
        <f t="shared" si="81"/>
        <v>34.257072422177096</v>
      </c>
    </row>
    <row r="404" spans="1:6" ht="12.75" customHeight="1" x14ac:dyDescent="0.2">
      <c r="A404" s="55">
        <v>452</v>
      </c>
      <c r="B404" s="87" t="s">
        <v>811</v>
      </c>
      <c r="C404" s="52" t="s">
        <v>812</v>
      </c>
      <c r="D404" s="244">
        <v>0</v>
      </c>
      <c r="E404" s="244">
        <v>115996.53</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245360735</v>
      </c>
      <c r="E408" s="53">
        <f t="shared" si="111"/>
        <v>108071945.76000001</v>
      </c>
      <c r="F408" s="54">
        <f t="shared" si="81"/>
        <v>44.046145264440952</v>
      </c>
    </row>
    <row r="409" spans="1:6" ht="12.75" customHeight="1" x14ac:dyDescent="0.2">
      <c r="A409" s="55">
        <v>92212</v>
      </c>
      <c r="B409" s="87" t="s">
        <v>821</v>
      </c>
      <c r="C409" s="52" t="s">
        <v>822</v>
      </c>
      <c r="D409" s="244">
        <v>0</v>
      </c>
      <c r="E409" s="244">
        <v>0</v>
      </c>
      <c r="F409" s="54" t="str">
        <f t="shared" si="81"/>
        <v>-</v>
      </c>
    </row>
    <row r="410" spans="1:6" ht="12.75" customHeight="1" x14ac:dyDescent="0.2">
      <c r="A410" s="55">
        <v>92222</v>
      </c>
      <c r="B410" s="87" t="s">
        <v>823</v>
      </c>
      <c r="C410" s="52" t="s">
        <v>824</v>
      </c>
      <c r="D410" s="244">
        <v>199532786</v>
      </c>
      <c r="E410" s="244">
        <v>161788503.47</v>
      </c>
      <c r="F410" s="54">
        <f t="shared" si="81"/>
        <v>81.083668861316866</v>
      </c>
    </row>
    <row r="411" spans="1:6" ht="12.75" customHeight="1" x14ac:dyDescent="0.2">
      <c r="A411" s="55">
        <v>97</v>
      </c>
      <c r="B411" s="87" t="s">
        <v>825</v>
      </c>
      <c r="C411" s="52" t="s">
        <v>826</v>
      </c>
      <c r="D411" s="244">
        <v>362104</v>
      </c>
      <c r="E411" s="244">
        <v>256624.83</v>
      </c>
      <c r="F411" s="54">
        <f t="shared" si="81"/>
        <v>70.87047643770849</v>
      </c>
    </row>
    <row r="412" spans="1:6" ht="12.75" customHeight="1" x14ac:dyDescent="0.2">
      <c r="A412" s="55" t="s">
        <v>606</v>
      </c>
      <c r="B412" s="87" t="s">
        <v>827</v>
      </c>
      <c r="C412" s="52" t="s">
        <v>828</v>
      </c>
      <c r="D412" s="53">
        <f>D6+D298</f>
        <v>1506145232</v>
      </c>
      <c r="E412" s="53">
        <f>E6+E298</f>
        <v>1679876494.73</v>
      </c>
      <c r="F412" s="54">
        <f t="shared" si="81"/>
        <v>111.53482805235878</v>
      </c>
    </row>
    <row r="413" spans="1:6" ht="12.75" customHeight="1" x14ac:dyDescent="0.2">
      <c r="A413" s="55" t="s">
        <v>606</v>
      </c>
      <c r="B413" s="87" t="s">
        <v>829</v>
      </c>
      <c r="C413" s="52" t="s">
        <v>830</v>
      </c>
      <c r="D413" s="53">
        <f t="shared" ref="D413:E413" si="112">D289+D350</f>
        <v>1546338843</v>
      </c>
      <c r="E413" s="53">
        <f t="shared" si="112"/>
        <v>1540069738.0899999</v>
      </c>
      <c r="F413" s="54">
        <f t="shared" si="81"/>
        <v>99.594584011235369</v>
      </c>
    </row>
    <row r="414" spans="1:6" ht="12.75" customHeight="1" x14ac:dyDescent="0.2">
      <c r="A414" s="55" t="s">
        <v>606</v>
      </c>
      <c r="B414" s="87" t="s">
        <v>831</v>
      </c>
      <c r="C414" s="52" t="s">
        <v>832</v>
      </c>
      <c r="D414" s="53">
        <f t="shared" ref="D414:E414" si="113">IF(D412&gt;=D413,D412-D413,0)</f>
        <v>0</v>
      </c>
      <c r="E414" s="53">
        <f t="shared" si="113"/>
        <v>139806756.6400001</v>
      </c>
      <c r="F414" s="54" t="str">
        <f t="shared" si="81"/>
        <v>-</v>
      </c>
    </row>
    <row r="415" spans="1:6" ht="12.75" customHeight="1" x14ac:dyDescent="0.2">
      <c r="A415" s="55" t="s">
        <v>606</v>
      </c>
      <c r="B415" s="87" t="s">
        <v>833</v>
      </c>
      <c r="C415" s="52" t="s">
        <v>834</v>
      </c>
      <c r="D415" s="53">
        <f t="shared" ref="D415:E415" si="114">IF(D413&gt;=D412,D413-D412,0)</f>
        <v>40193611</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98893978</v>
      </c>
      <c r="E417" s="53">
        <f t="shared" si="116"/>
        <v>20938785.659999996</v>
      </c>
      <c r="F417" s="54">
        <f t="shared" si="81"/>
        <v>21.172963292062128</v>
      </c>
    </row>
    <row r="418" spans="1:6" ht="12.75" customHeight="1" x14ac:dyDescent="0.2">
      <c r="A418" s="57" t="s">
        <v>840</v>
      </c>
      <c r="B418" s="235" t="s">
        <v>841</v>
      </c>
      <c r="C418" s="58" t="s">
        <v>842</v>
      </c>
      <c r="D418" s="64">
        <f t="shared" ref="D418:E418" si="117">D294+D411</f>
        <v>81344241</v>
      </c>
      <c r="E418" s="64">
        <f t="shared" si="117"/>
        <v>69077941.329999998</v>
      </c>
      <c r="F418" s="59">
        <f t="shared" si="81"/>
        <v>84.920506333078933</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220074801</v>
      </c>
      <c r="E420" s="53">
        <f t="shared" si="118"/>
        <v>14616218.619999999</v>
      </c>
      <c r="F420" s="54">
        <f t="shared" ref="F420:F647" si="119">IF(D420&lt;&gt;0,IF(E420/D420&gt;=100,"&gt;&gt;100",E420/D420*100),"-")</f>
        <v>6.641477603789812</v>
      </c>
    </row>
    <row r="421" spans="1:6" ht="24" x14ac:dyDescent="0.2">
      <c r="A421" s="55">
        <v>81</v>
      </c>
      <c r="B421" s="234" t="s">
        <v>846</v>
      </c>
      <c r="C421" s="52" t="s">
        <v>847</v>
      </c>
      <c r="D421" s="53">
        <f t="shared" ref="D421:E421" si="120">D422+D427+D430+D434+D435+D442+D447+D455</f>
        <v>10806568</v>
      </c>
      <c r="E421" s="53">
        <f t="shared" si="120"/>
        <v>12295110.809999999</v>
      </c>
      <c r="F421" s="54">
        <f t="shared" si="119"/>
        <v>113.77442690408277</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73200</v>
      </c>
      <c r="E427" s="53">
        <f t="shared" si="122"/>
        <v>131876.10999999999</v>
      </c>
      <c r="F427" s="54">
        <f t="shared" si="119"/>
        <v>180.15862021857922</v>
      </c>
    </row>
    <row r="428" spans="1:6" ht="24" x14ac:dyDescent="0.2">
      <c r="A428" s="55">
        <v>8121</v>
      </c>
      <c r="B428" s="234" t="s">
        <v>860</v>
      </c>
      <c r="C428" s="52" t="s">
        <v>861</v>
      </c>
      <c r="D428" s="244">
        <v>73200</v>
      </c>
      <c r="E428" s="244">
        <v>131876.10999999999</v>
      </c>
      <c r="F428" s="54">
        <f t="shared" si="119"/>
        <v>180.15862021857922</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10005021</v>
      </c>
      <c r="E442" s="53">
        <f t="shared" si="125"/>
        <v>11587275.91</v>
      </c>
      <c r="F442" s="54">
        <f t="shared" si="119"/>
        <v>115.81460858502946</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10005021</v>
      </c>
      <c r="E444" s="244">
        <v>11587275.91</v>
      </c>
      <c r="F444" s="54">
        <f t="shared" si="119"/>
        <v>115.81460858502946</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728347</v>
      </c>
      <c r="E455" s="53">
        <f t="shared" si="127"/>
        <v>575958.79</v>
      </c>
      <c r="F455" s="54">
        <f t="shared" si="119"/>
        <v>79.077526234061509</v>
      </c>
    </row>
    <row r="456" spans="1:6" ht="24" x14ac:dyDescent="0.2">
      <c r="A456" s="55" t="s">
        <v>916</v>
      </c>
      <c r="B456" s="234" t="s">
        <v>917</v>
      </c>
      <c r="C456" s="52" t="s">
        <v>916</v>
      </c>
      <c r="D456" s="244">
        <v>728347</v>
      </c>
      <c r="E456" s="244">
        <v>575958.79</v>
      </c>
      <c r="F456" s="54">
        <f t="shared" si="119"/>
        <v>79.077526234061509</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136977</v>
      </c>
      <c r="E472" s="53">
        <f t="shared" si="133"/>
        <v>89946.96</v>
      </c>
      <c r="F472" s="54">
        <f t="shared" si="119"/>
        <v>65.665739503712302</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136977</v>
      </c>
      <c r="E477" s="244">
        <v>89946.96</v>
      </c>
      <c r="F477" s="54">
        <f t="shared" si="119"/>
        <v>65.665739503712302</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209131256</v>
      </c>
      <c r="E484" s="53">
        <f t="shared" si="137"/>
        <v>2231160.85</v>
      </c>
      <c r="F484" s="54">
        <f t="shared" si="119"/>
        <v>1.066871061110062</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206757313</v>
      </c>
      <c r="E495" s="53">
        <f t="shared" si="140"/>
        <v>2231160.85</v>
      </c>
      <c r="F495" s="54">
        <f t="shared" si="119"/>
        <v>1.0791206451788238</v>
      </c>
    </row>
    <row r="496" spans="1:6" ht="12.75" customHeight="1" x14ac:dyDescent="0.2">
      <c r="A496" s="55">
        <v>8443</v>
      </c>
      <c r="B496" s="87" t="s">
        <v>996</v>
      </c>
      <c r="C496" s="52" t="s">
        <v>997</v>
      </c>
      <c r="D496" s="244">
        <v>206613678</v>
      </c>
      <c r="E496" s="244">
        <v>2231160.85</v>
      </c>
      <c r="F496" s="54">
        <f t="shared" si="119"/>
        <v>1.0798708350760786</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143635</v>
      </c>
      <c r="E498" s="244">
        <v>0</v>
      </c>
      <c r="F498" s="54">
        <f t="shared" si="119"/>
        <v>0</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2373943</v>
      </c>
      <c r="E507" s="53">
        <f t="shared" si="142"/>
        <v>0</v>
      </c>
      <c r="F507" s="54">
        <f t="shared" si="119"/>
        <v>0</v>
      </c>
    </row>
    <row r="508" spans="1:6" ht="12.75" customHeight="1" x14ac:dyDescent="0.2">
      <c r="A508" s="55">
        <v>8471</v>
      </c>
      <c r="B508" s="87" t="s">
        <v>1020</v>
      </c>
      <c r="C508" s="52" t="s">
        <v>1021</v>
      </c>
      <c r="D508" s="244">
        <v>1373943</v>
      </c>
      <c r="E508" s="244">
        <v>0</v>
      </c>
      <c r="F508" s="54">
        <f t="shared" si="119"/>
        <v>0</v>
      </c>
    </row>
    <row r="509" spans="1:6" ht="12.75" customHeight="1" x14ac:dyDescent="0.2">
      <c r="A509" s="55">
        <v>8472</v>
      </c>
      <c r="B509" s="87" t="s">
        <v>1022</v>
      </c>
      <c r="C509" s="52" t="s">
        <v>1023</v>
      </c>
      <c r="D509" s="244">
        <v>1000000</v>
      </c>
      <c r="E509" s="244">
        <v>0</v>
      </c>
      <c r="F509" s="54">
        <f t="shared" si="119"/>
        <v>0</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62786452</v>
      </c>
      <c r="E528" s="53">
        <f t="shared" si="148"/>
        <v>91409690.25</v>
      </c>
      <c r="F528" s="54">
        <f t="shared" si="119"/>
        <v>145.58823972088754</v>
      </c>
    </row>
    <row r="529" spans="1:6" ht="24" x14ac:dyDescent="0.2">
      <c r="A529" s="55">
        <v>51</v>
      </c>
      <c r="B529" s="87" t="s">
        <v>1062</v>
      </c>
      <c r="C529" s="52" t="s">
        <v>1063</v>
      </c>
      <c r="D529" s="53">
        <f t="shared" ref="D529:E529" si="149">D530+D535+D538+D542+D543+D550+D555+D563</f>
        <v>12503807</v>
      </c>
      <c r="E529" s="53">
        <f t="shared" si="149"/>
        <v>17449296.289999999</v>
      </c>
      <c r="F529" s="54">
        <f t="shared" si="119"/>
        <v>139.5518684029592</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11927848</v>
      </c>
      <c r="E550" s="53">
        <f t="shared" si="154"/>
        <v>16872820.559999999</v>
      </c>
      <c r="F550" s="54">
        <f t="shared" si="119"/>
        <v>141.45737403763025</v>
      </c>
    </row>
    <row r="551" spans="1:6" ht="12.75" customHeight="1" x14ac:dyDescent="0.2">
      <c r="A551" s="55">
        <v>5163</v>
      </c>
      <c r="B551" s="87" t="s">
        <v>1106</v>
      </c>
      <c r="C551" s="52" t="s">
        <v>1107</v>
      </c>
      <c r="D551" s="244">
        <v>11927848</v>
      </c>
      <c r="E551" s="244">
        <v>16872820.559999999</v>
      </c>
      <c r="F551" s="54">
        <f t="shared" si="119"/>
        <v>141.45737403763025</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575959</v>
      </c>
      <c r="E563" s="53">
        <f t="shared" si="156"/>
        <v>576475.73</v>
      </c>
      <c r="F563" s="54">
        <f t="shared" si="119"/>
        <v>100.08971645551159</v>
      </c>
    </row>
    <row r="564" spans="1:6" ht="12.75" customHeight="1" x14ac:dyDescent="0.2">
      <c r="A564" s="55" t="s">
        <v>1132</v>
      </c>
      <c r="B564" s="87" t="s">
        <v>1133</v>
      </c>
      <c r="C564" s="52" t="s">
        <v>1132</v>
      </c>
      <c r="D564" s="244">
        <v>575959</v>
      </c>
      <c r="E564" s="244">
        <v>576475.73</v>
      </c>
      <c r="F564" s="54">
        <f t="shared" si="119"/>
        <v>100.08971645551159</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75000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75000</v>
      </c>
      <c r="F585" s="54" t="str">
        <f t="shared" si="119"/>
        <v>-</v>
      </c>
    </row>
    <row r="586" spans="1:6" ht="12.75" customHeight="1" x14ac:dyDescent="0.2">
      <c r="A586" s="55">
        <v>5321</v>
      </c>
      <c r="B586" s="87" t="s">
        <v>1168</v>
      </c>
      <c r="C586" s="52" t="s">
        <v>1169</v>
      </c>
      <c r="D586" s="244">
        <v>0</v>
      </c>
      <c r="E586" s="244">
        <v>75000</v>
      </c>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50282645</v>
      </c>
      <c r="E593" s="53">
        <f t="shared" si="167"/>
        <v>73885393.960000008</v>
      </c>
      <c r="F593" s="54">
        <f t="shared" si="119"/>
        <v>146.94014994636819</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416645.3</v>
      </c>
      <c r="F599" s="54" t="str">
        <f t="shared" si="119"/>
        <v>-</v>
      </c>
    </row>
    <row r="600" spans="1:6" ht="12.75" customHeight="1" x14ac:dyDescent="0.2">
      <c r="A600" s="55">
        <v>5422</v>
      </c>
      <c r="B600" s="87" t="s">
        <v>1195</v>
      </c>
      <c r="C600" s="52" t="s">
        <v>1196</v>
      </c>
      <c r="D600" s="244">
        <v>0</v>
      </c>
      <c r="E600" s="244">
        <v>416645.3</v>
      </c>
      <c r="F600" s="54" t="str">
        <f t="shared" si="119"/>
        <v>-</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46370149</v>
      </c>
      <c r="E605" s="53">
        <f t="shared" si="171"/>
        <v>68150748.290000007</v>
      </c>
      <c r="F605" s="54">
        <f t="shared" si="119"/>
        <v>146.97116519940448</v>
      </c>
    </row>
    <row r="606" spans="1:6" ht="24" x14ac:dyDescent="0.2">
      <c r="A606" s="55">
        <v>5443</v>
      </c>
      <c r="B606" s="87" t="s">
        <v>1207</v>
      </c>
      <c r="C606" s="52" t="s">
        <v>1208</v>
      </c>
      <c r="D606" s="244">
        <v>46370149</v>
      </c>
      <c r="E606" s="244">
        <v>68150748.290000007</v>
      </c>
      <c r="F606" s="54">
        <f t="shared" si="119"/>
        <v>146.97116519940448</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3912496</v>
      </c>
      <c r="E617" s="53">
        <f t="shared" si="173"/>
        <v>5318000.37</v>
      </c>
      <c r="F617" s="54">
        <f t="shared" si="119"/>
        <v>135.92347110386822</v>
      </c>
    </row>
    <row r="618" spans="1:6" ht="12.75" customHeight="1" x14ac:dyDescent="0.2">
      <c r="A618" s="55">
        <v>5471</v>
      </c>
      <c r="B618" s="87" t="s">
        <v>1231</v>
      </c>
      <c r="C618" s="52" t="s">
        <v>1232</v>
      </c>
      <c r="D618" s="244">
        <v>3912496</v>
      </c>
      <c r="E618" s="244">
        <v>5318000.37</v>
      </c>
      <c r="F618" s="54">
        <f t="shared" si="119"/>
        <v>135.92347110386822</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157288349</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76793471.629999995</v>
      </c>
      <c r="F636" s="54" t="str">
        <f t="shared" si="119"/>
        <v>-</v>
      </c>
    </row>
    <row r="637" spans="1:6" ht="12.75" customHeight="1" x14ac:dyDescent="0.2">
      <c r="A637" s="55">
        <v>92213</v>
      </c>
      <c r="B637" s="87" t="s">
        <v>1269</v>
      </c>
      <c r="C637" s="52" t="s">
        <v>1270</v>
      </c>
      <c r="D637" s="244">
        <v>34413131</v>
      </c>
      <c r="E637" s="244">
        <v>72602491.120000005</v>
      </c>
      <c r="F637" s="54">
        <f t="shared" si="119"/>
        <v>210.97322158800372</v>
      </c>
    </row>
    <row r="638" spans="1:6" ht="12.75" customHeight="1" x14ac:dyDescent="0.2">
      <c r="A638" s="55">
        <v>92223</v>
      </c>
      <c r="B638" s="87" t="s">
        <v>1271</v>
      </c>
      <c r="C638" s="52" t="s">
        <v>1272</v>
      </c>
      <c r="D638" s="244">
        <v>0</v>
      </c>
      <c r="E638" s="244">
        <v>0</v>
      </c>
      <c r="F638" s="54" t="str">
        <f t="shared" si="119"/>
        <v>-</v>
      </c>
    </row>
    <row r="639" spans="1:6" ht="12.75" customHeight="1" x14ac:dyDescent="0.2">
      <c r="A639" s="55" t="s">
        <v>606</v>
      </c>
      <c r="B639" s="87" t="s">
        <v>1273</v>
      </c>
      <c r="C639" s="52" t="s">
        <v>1274</v>
      </c>
      <c r="D639" s="53">
        <f t="shared" ref="D639:E639" si="180">D412+D420</f>
        <v>1726220033</v>
      </c>
      <c r="E639" s="53">
        <f t="shared" si="180"/>
        <v>1694492713.3499999</v>
      </c>
      <c r="F639" s="54">
        <f t="shared" si="119"/>
        <v>98.1620350219861</v>
      </c>
    </row>
    <row r="640" spans="1:6" ht="12.75" customHeight="1" x14ac:dyDescent="0.2">
      <c r="A640" s="55" t="s">
        <v>606</v>
      </c>
      <c r="B640" s="87" t="s">
        <v>1275</v>
      </c>
      <c r="C640" s="52" t="s">
        <v>1276</v>
      </c>
      <c r="D640" s="53">
        <f t="shared" ref="D640:E640" si="181">D413+D528</f>
        <v>1609125295</v>
      </c>
      <c r="E640" s="53">
        <f t="shared" si="181"/>
        <v>1631479428.3399999</v>
      </c>
      <c r="F640" s="54">
        <f t="shared" si="119"/>
        <v>101.38921023797589</v>
      </c>
    </row>
    <row r="641" spans="1:6" ht="12.75" customHeight="1" x14ac:dyDescent="0.2">
      <c r="A641" s="55" t="s">
        <v>606</v>
      </c>
      <c r="B641" s="87" t="s">
        <v>1277</v>
      </c>
      <c r="C641" s="52" t="s">
        <v>1278</v>
      </c>
      <c r="D641" s="53">
        <f t="shared" ref="D641:E641" si="182">IF(D639&gt;=D640,D639-D640,0)</f>
        <v>117094738</v>
      </c>
      <c r="E641" s="53">
        <f t="shared" si="182"/>
        <v>63013285.00999999</v>
      </c>
      <c r="F641" s="54">
        <f t="shared" si="119"/>
        <v>53.813933987366703</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51663705.460000008</v>
      </c>
      <c r="F643" s="54" t="str">
        <f t="shared" si="119"/>
        <v>-</v>
      </c>
    </row>
    <row r="644" spans="1:6" ht="24" x14ac:dyDescent="0.2">
      <c r="A644" s="62" t="s">
        <v>1283</v>
      </c>
      <c r="B644" s="87" t="s">
        <v>1284</v>
      </c>
      <c r="C644" s="63" t="s">
        <v>1283</v>
      </c>
      <c r="D644" s="53">
        <f t="shared" ref="D644:E644" si="185">IF(D417-D416+D638-D637&gt;=0,D417-D416+D638-D637,0)</f>
        <v>64480847</v>
      </c>
      <c r="E644" s="53">
        <f t="shared" si="185"/>
        <v>0</v>
      </c>
      <c r="F644" s="54">
        <f t="shared" si="119"/>
        <v>0</v>
      </c>
    </row>
    <row r="645" spans="1:6" ht="24" x14ac:dyDescent="0.2">
      <c r="A645" s="55" t="s">
        <v>606</v>
      </c>
      <c r="B645" s="87" t="s">
        <v>1285</v>
      </c>
      <c r="C645" s="52" t="s">
        <v>1286</v>
      </c>
      <c r="D645" s="53">
        <f t="shared" ref="D645:E645" si="186">IF(D641+D643-D642-D644&gt;=0,D641+D643-D642-D644,0)</f>
        <v>52613891</v>
      </c>
      <c r="E645" s="53">
        <f t="shared" si="186"/>
        <v>114676990.47</v>
      </c>
      <c r="F645" s="54">
        <f t="shared" si="119"/>
        <v>217.95953177080176</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33073900</v>
      </c>
      <c r="E647" s="245">
        <v>36668306.829999998</v>
      </c>
      <c r="F647" s="59">
        <f t="shared" si="119"/>
        <v>110.86780461330534</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146700103</v>
      </c>
      <c r="E649" s="244">
        <v>231047715.30000001</v>
      </c>
      <c r="F649" s="54">
        <f t="shared" ref="F649:F724" si="188">IF(D649&lt;&gt;0,IF(E649/D649&gt;=100,"&gt;&gt;100",E649/D649*100),"-")</f>
        <v>157.49662786535333</v>
      </c>
    </row>
    <row r="650" spans="1:6" ht="12.75" customHeight="1" x14ac:dyDescent="0.2">
      <c r="A650" s="55" t="s">
        <v>1294</v>
      </c>
      <c r="B650" s="87" t="s">
        <v>1295</v>
      </c>
      <c r="C650" s="52" t="s">
        <v>1294</v>
      </c>
      <c r="D650" s="244">
        <v>2050113018</v>
      </c>
      <c r="E650" s="244">
        <v>2142243066.3699999</v>
      </c>
      <c r="F650" s="54">
        <f t="shared" si="188"/>
        <v>104.49390094892807</v>
      </c>
    </row>
    <row r="651" spans="1:6" ht="12.75" customHeight="1" x14ac:dyDescent="0.2">
      <c r="A651" s="55" t="s">
        <v>1296</v>
      </c>
      <c r="B651" s="87" t="s">
        <v>1297</v>
      </c>
      <c r="C651" s="52" t="s">
        <v>1296</v>
      </c>
      <c r="D651" s="244">
        <v>1967116159</v>
      </c>
      <c r="E651" s="244">
        <v>2128032469.3099999</v>
      </c>
      <c r="F651" s="54">
        <f t="shared" si="188"/>
        <v>108.18031561449848</v>
      </c>
    </row>
    <row r="652" spans="1:6" ht="24" x14ac:dyDescent="0.2">
      <c r="A652" s="55">
        <v>11</v>
      </c>
      <c r="B652" s="87" t="s">
        <v>1298</v>
      </c>
      <c r="C652" s="52" t="s">
        <v>1299</v>
      </c>
      <c r="D652" s="53">
        <f t="shared" ref="D652:E652" si="189">+D649+D650-D651</f>
        <v>229696962</v>
      </c>
      <c r="E652" s="53">
        <f t="shared" si="189"/>
        <v>245258312.36000013</v>
      </c>
      <c r="F652" s="54">
        <f t="shared" si="188"/>
        <v>106.77473059482611</v>
      </c>
    </row>
    <row r="653" spans="1:6" ht="24" x14ac:dyDescent="0.2">
      <c r="A653" s="55" t="s">
        <v>606</v>
      </c>
      <c r="B653" s="87" t="s">
        <v>1300</v>
      </c>
      <c r="C653" s="52" t="s">
        <v>1301</v>
      </c>
      <c r="D653" s="264">
        <v>297</v>
      </c>
      <c r="E653" s="264">
        <v>295</v>
      </c>
      <c r="F653" s="54">
        <f t="shared" si="188"/>
        <v>99.326599326599336</v>
      </c>
    </row>
    <row r="654" spans="1:6" ht="24" x14ac:dyDescent="0.2">
      <c r="A654" s="55" t="s">
        <v>606</v>
      </c>
      <c r="B654" s="87" t="s">
        <v>1302</v>
      </c>
      <c r="C654" s="52" t="s">
        <v>1303</v>
      </c>
      <c r="D654" s="264">
        <v>5271</v>
      </c>
      <c r="E654" s="264">
        <v>5356</v>
      </c>
      <c r="F654" s="54">
        <f t="shared" si="188"/>
        <v>101.61259723012709</v>
      </c>
    </row>
    <row r="655" spans="1:6" ht="12.75" customHeight="1" x14ac:dyDescent="0.2">
      <c r="A655" s="55" t="s">
        <v>606</v>
      </c>
      <c r="B655" s="87" t="s">
        <v>1304</v>
      </c>
      <c r="C655" s="52" t="s">
        <v>1305</v>
      </c>
      <c r="D655" s="264">
        <v>280</v>
      </c>
      <c r="E655" s="264">
        <v>280</v>
      </c>
      <c r="F655" s="54">
        <f t="shared" si="188"/>
        <v>100</v>
      </c>
    </row>
    <row r="656" spans="1:6" ht="12.75" customHeight="1" x14ac:dyDescent="0.2">
      <c r="A656" s="55" t="s">
        <v>606</v>
      </c>
      <c r="B656" s="87" t="s">
        <v>1306</v>
      </c>
      <c r="C656" s="52" t="s">
        <v>1307</v>
      </c>
      <c r="D656" s="264">
        <v>4668</v>
      </c>
      <c r="E656" s="264">
        <v>4726</v>
      </c>
      <c r="F656" s="54">
        <f t="shared" si="188"/>
        <v>101.24250214224509</v>
      </c>
    </row>
    <row r="657" spans="1:6" ht="24" x14ac:dyDescent="0.2">
      <c r="A657" s="55" t="s">
        <v>1308</v>
      </c>
      <c r="B657" s="87" t="s">
        <v>1309</v>
      </c>
      <c r="C657" s="52" t="s">
        <v>1310</v>
      </c>
      <c r="D657" s="244">
        <v>21936030</v>
      </c>
      <c r="E657" s="244">
        <v>29199067.449999999</v>
      </c>
      <c r="F657" s="54">
        <f t="shared" si="188"/>
        <v>133.1100816784076</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16132797</v>
      </c>
      <c r="E659" s="244">
        <v>17236783.25</v>
      </c>
      <c r="F659" s="54">
        <f t="shared" si="188"/>
        <v>106.84311747057873</v>
      </c>
    </row>
    <row r="660" spans="1:6" ht="12.75" customHeight="1" x14ac:dyDescent="0.2">
      <c r="A660" s="55">
        <v>61453</v>
      </c>
      <c r="B660" s="87" t="s">
        <v>1315</v>
      </c>
      <c r="C660" s="52" t="s">
        <v>1316</v>
      </c>
      <c r="D660" s="244">
        <v>0</v>
      </c>
      <c r="E660" s="244">
        <v>0</v>
      </c>
      <c r="F660" s="54" t="str">
        <f t="shared" si="188"/>
        <v>-</v>
      </c>
    </row>
    <row r="661" spans="1:6" ht="12.75" customHeight="1" x14ac:dyDescent="0.2">
      <c r="A661" s="55">
        <v>63311</v>
      </c>
      <c r="B661" s="87" t="s">
        <v>1317</v>
      </c>
      <c r="C661" s="52" t="s">
        <v>1318</v>
      </c>
      <c r="D661" s="244">
        <v>37701786</v>
      </c>
      <c r="E661" s="244">
        <v>38900704.299999997</v>
      </c>
      <c r="F661" s="54">
        <f t="shared" si="188"/>
        <v>103.1800039923838</v>
      </c>
    </row>
    <row r="662" spans="1:6" ht="12.75" customHeight="1" x14ac:dyDescent="0.2">
      <c r="A662" s="55">
        <v>63312</v>
      </c>
      <c r="B662" s="87" t="s">
        <v>1319</v>
      </c>
      <c r="C662" s="52" t="s">
        <v>1320</v>
      </c>
      <c r="D662" s="244">
        <v>0</v>
      </c>
      <c r="E662" s="244">
        <v>0</v>
      </c>
      <c r="F662" s="54" t="str">
        <f t="shared" si="188"/>
        <v>-</v>
      </c>
    </row>
    <row r="663" spans="1:6" ht="12.75" customHeight="1" x14ac:dyDescent="0.2">
      <c r="A663" s="55">
        <v>63313</v>
      </c>
      <c r="B663" s="87" t="s">
        <v>1321</v>
      </c>
      <c r="C663" s="52" t="s">
        <v>1322</v>
      </c>
      <c r="D663" s="244">
        <v>5932020</v>
      </c>
      <c r="E663" s="244">
        <v>9493843.0500000007</v>
      </c>
      <c r="F663" s="54">
        <f t="shared" si="188"/>
        <v>160.04401620358666</v>
      </c>
    </row>
    <row r="664" spans="1:6" ht="12.75" customHeight="1" x14ac:dyDescent="0.2">
      <c r="A664" s="55">
        <v>63314</v>
      </c>
      <c r="B664" s="87" t="s">
        <v>1323</v>
      </c>
      <c r="C664" s="52" t="s">
        <v>1324</v>
      </c>
      <c r="D664" s="244">
        <v>2822756</v>
      </c>
      <c r="E664" s="244">
        <v>2549026.5499999998</v>
      </c>
      <c r="F664" s="54">
        <f t="shared" si="188"/>
        <v>90.302759076590391</v>
      </c>
    </row>
    <row r="665" spans="1:6" ht="12.75" customHeight="1" x14ac:dyDescent="0.2">
      <c r="A665" s="55">
        <v>63321</v>
      </c>
      <c r="B665" s="87" t="s">
        <v>1325</v>
      </c>
      <c r="C665" s="52" t="s">
        <v>1326</v>
      </c>
      <c r="D665" s="244">
        <v>20300</v>
      </c>
      <c r="E665" s="244">
        <v>2000000</v>
      </c>
      <c r="F665" s="54">
        <f t="shared" si="188"/>
        <v>9852.2167487684728</v>
      </c>
    </row>
    <row r="666" spans="1:6" ht="12.75" customHeight="1" x14ac:dyDescent="0.2">
      <c r="A666" s="55">
        <v>63322</v>
      </c>
      <c r="B666" s="87" t="s">
        <v>1327</v>
      </c>
      <c r="C666" s="52" t="s">
        <v>1328</v>
      </c>
      <c r="D666" s="244">
        <v>17910</v>
      </c>
      <c r="E666" s="244">
        <v>0</v>
      </c>
      <c r="F666" s="54">
        <f t="shared" si="188"/>
        <v>0</v>
      </c>
    </row>
    <row r="667" spans="1:6" ht="12.75" customHeight="1" x14ac:dyDescent="0.2">
      <c r="A667" s="55">
        <v>63323</v>
      </c>
      <c r="B667" s="87" t="s">
        <v>1329</v>
      </c>
      <c r="C667" s="52" t="s">
        <v>1330</v>
      </c>
      <c r="D667" s="244">
        <v>6000</v>
      </c>
      <c r="E667" s="244">
        <v>7000</v>
      </c>
      <c r="F667" s="54">
        <f t="shared" si="188"/>
        <v>116.66666666666667</v>
      </c>
    </row>
    <row r="668" spans="1:6" ht="12.75" customHeight="1" x14ac:dyDescent="0.2">
      <c r="A668" s="55">
        <v>63324</v>
      </c>
      <c r="B668" s="87" t="s">
        <v>1331</v>
      </c>
      <c r="C668" s="52" t="s">
        <v>1332</v>
      </c>
      <c r="D668" s="244">
        <v>0</v>
      </c>
      <c r="E668" s="244">
        <v>80620.649999999994</v>
      </c>
      <c r="F668" s="54" t="str">
        <f t="shared" si="188"/>
        <v>-</v>
      </c>
    </row>
    <row r="669" spans="1:6" ht="12.75" customHeight="1" x14ac:dyDescent="0.2">
      <c r="A669" s="55">
        <v>63414</v>
      </c>
      <c r="B669" s="87" t="s">
        <v>1333</v>
      </c>
      <c r="C669" s="52" t="s">
        <v>1334</v>
      </c>
      <c r="D669" s="244">
        <v>7987836</v>
      </c>
      <c r="E669" s="244">
        <v>6728179.2800000003</v>
      </c>
      <c r="F669" s="54">
        <f t="shared" si="188"/>
        <v>84.23031319120723</v>
      </c>
    </row>
    <row r="670" spans="1:6" ht="12.75" customHeight="1" x14ac:dyDescent="0.2">
      <c r="A670" s="55">
        <v>63415</v>
      </c>
      <c r="B670" s="87" t="s">
        <v>1335</v>
      </c>
      <c r="C670" s="52" t="s">
        <v>1336</v>
      </c>
      <c r="D670" s="244">
        <v>442725</v>
      </c>
      <c r="E670" s="244">
        <v>5362899.51</v>
      </c>
      <c r="F670" s="54">
        <f t="shared" si="188"/>
        <v>1211.3387565644587</v>
      </c>
    </row>
    <row r="671" spans="1:6" ht="24" x14ac:dyDescent="0.2">
      <c r="A671" s="55">
        <v>63416</v>
      </c>
      <c r="B671" s="234" t="s">
        <v>1337</v>
      </c>
      <c r="C671" s="52" t="s">
        <v>1338</v>
      </c>
      <c r="D671" s="244">
        <v>79375</v>
      </c>
      <c r="E671" s="244">
        <v>168727.14</v>
      </c>
      <c r="F671" s="54">
        <f t="shared" si="188"/>
        <v>212.56962519685044</v>
      </c>
    </row>
    <row r="672" spans="1:6" ht="12.75" customHeight="1" x14ac:dyDescent="0.2">
      <c r="A672" s="55">
        <v>63424</v>
      </c>
      <c r="B672" s="87" t="s">
        <v>1339</v>
      </c>
      <c r="C672" s="52" t="s">
        <v>1340</v>
      </c>
      <c r="D672" s="244">
        <v>6000</v>
      </c>
      <c r="E672" s="244">
        <v>0</v>
      </c>
      <c r="F672" s="54">
        <f t="shared" si="188"/>
        <v>0</v>
      </c>
    </row>
    <row r="673" spans="1:6" ht="12.75" customHeight="1" x14ac:dyDescent="0.2">
      <c r="A673" s="55">
        <v>63425</v>
      </c>
      <c r="B673" s="87" t="s">
        <v>1341</v>
      </c>
      <c r="C673" s="52" t="s">
        <v>1342</v>
      </c>
      <c r="D673" s="244">
        <v>0</v>
      </c>
      <c r="E673" s="244">
        <v>745394.83</v>
      </c>
      <c r="F673" s="54" t="str">
        <f t="shared" si="188"/>
        <v>-</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346793474</v>
      </c>
      <c r="E675" s="244">
        <v>398965774.51999998</v>
      </c>
      <c r="F675" s="54">
        <f t="shared" si="188"/>
        <v>115.04419904972029</v>
      </c>
    </row>
    <row r="676" spans="1:6" ht="24" x14ac:dyDescent="0.2">
      <c r="A676" s="55">
        <v>63613</v>
      </c>
      <c r="B676" s="234" t="s">
        <v>1347</v>
      </c>
      <c r="C676" s="52" t="s">
        <v>1348</v>
      </c>
      <c r="D676" s="244">
        <v>54703464</v>
      </c>
      <c r="E676" s="244">
        <v>51818754.719999999</v>
      </c>
      <c r="F676" s="54">
        <f t="shared" si="188"/>
        <v>94.726642393249534</v>
      </c>
    </row>
    <row r="677" spans="1:6" ht="24" x14ac:dyDescent="0.2">
      <c r="A677" s="55">
        <v>63622</v>
      </c>
      <c r="B677" s="234" t="s">
        <v>1349</v>
      </c>
      <c r="C677" s="52" t="s">
        <v>1350</v>
      </c>
      <c r="D677" s="244">
        <v>1519108</v>
      </c>
      <c r="E677" s="244">
        <v>1877986.68</v>
      </c>
      <c r="F677" s="54">
        <f t="shared" si="188"/>
        <v>123.62430320951505</v>
      </c>
    </row>
    <row r="678" spans="1:6" ht="24" x14ac:dyDescent="0.2">
      <c r="A678" s="55">
        <v>63623</v>
      </c>
      <c r="B678" s="234" t="s">
        <v>1351</v>
      </c>
      <c r="C678" s="52" t="s">
        <v>1352</v>
      </c>
      <c r="D678" s="244">
        <v>670156</v>
      </c>
      <c r="E678" s="244">
        <v>1094540.17</v>
      </c>
      <c r="F678" s="54">
        <f t="shared" si="188"/>
        <v>163.32617629328098</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33457463</v>
      </c>
      <c r="E694" s="244">
        <v>33899670.340000004</v>
      </c>
      <c r="F694" s="54">
        <f t="shared" si="188"/>
        <v>101.32170015401347</v>
      </c>
    </row>
    <row r="695" spans="1:6" ht="12.75" customHeight="1" x14ac:dyDescent="0.2">
      <c r="A695" s="55">
        <v>63812</v>
      </c>
      <c r="B695" s="234" t="s">
        <v>1370</v>
      </c>
      <c r="C695" s="52" t="s">
        <v>1371</v>
      </c>
      <c r="D695" s="244">
        <v>2827127</v>
      </c>
      <c r="E695" s="244">
        <v>297316.19</v>
      </c>
      <c r="F695" s="54">
        <f t="shared" si="188"/>
        <v>10.516548779025491</v>
      </c>
    </row>
    <row r="696" spans="1:6" ht="24" x14ac:dyDescent="0.2">
      <c r="A696" s="55" t="s">
        <v>1372</v>
      </c>
      <c r="B696" s="234" t="s">
        <v>1373</v>
      </c>
      <c r="C696" s="52" t="s">
        <v>1372</v>
      </c>
      <c r="D696" s="244">
        <v>624484</v>
      </c>
      <c r="E696" s="244">
        <v>441185.86</v>
      </c>
      <c r="F696" s="54">
        <f t="shared" si="188"/>
        <v>70.648064642168578</v>
      </c>
    </row>
    <row r="697" spans="1:6" ht="24" x14ac:dyDescent="0.2">
      <c r="A697" s="55" t="s">
        <v>1374</v>
      </c>
      <c r="B697" s="234" t="s">
        <v>1375</v>
      </c>
      <c r="C697" s="52" t="s">
        <v>1374</v>
      </c>
      <c r="D697" s="244">
        <v>2347312</v>
      </c>
      <c r="E697" s="244">
        <v>1392629.82</v>
      </c>
      <c r="F697" s="54">
        <f t="shared" si="188"/>
        <v>59.328705344666588</v>
      </c>
    </row>
    <row r="698" spans="1:6" ht="12.75" customHeight="1" x14ac:dyDescent="0.2">
      <c r="A698" s="55">
        <v>63821</v>
      </c>
      <c r="B698" s="234" t="s">
        <v>1376</v>
      </c>
      <c r="C698" s="52" t="s">
        <v>1377</v>
      </c>
      <c r="D698" s="244">
        <v>284720</v>
      </c>
      <c r="E698" s="244">
        <v>9586536.8300000001</v>
      </c>
      <c r="F698" s="54">
        <f t="shared" si="188"/>
        <v>3367.0050681371172</v>
      </c>
    </row>
    <row r="699" spans="1:6" ht="12.75" customHeight="1" x14ac:dyDescent="0.2">
      <c r="A699" s="55">
        <v>63822</v>
      </c>
      <c r="B699" s="234" t="s">
        <v>1378</v>
      </c>
      <c r="C699" s="52" t="s">
        <v>1379</v>
      </c>
      <c r="D699" s="244">
        <v>1346545</v>
      </c>
      <c r="E699" s="244">
        <v>69015.88</v>
      </c>
      <c r="F699" s="54">
        <f t="shared" si="188"/>
        <v>5.1254046467069427</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61805716</v>
      </c>
      <c r="E710" s="244">
        <v>69875350.569999993</v>
      </c>
      <c r="F710" s="54">
        <f t="shared" si="188"/>
        <v>113.05645350019083</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528145</v>
      </c>
      <c r="E712" s="244">
        <v>637035.19999999995</v>
      </c>
      <c r="F712" s="54">
        <f t="shared" si="188"/>
        <v>120.61748194151227</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1636099</v>
      </c>
      <c r="E716" s="244">
        <v>1673898.32</v>
      </c>
      <c r="F716" s="54">
        <f t="shared" si="188"/>
        <v>102.31033207648193</v>
      </c>
    </row>
    <row r="717" spans="1:6" ht="12.75" customHeight="1" x14ac:dyDescent="0.2">
      <c r="A717" s="55">
        <v>31215</v>
      </c>
      <c r="B717" s="87" t="s">
        <v>1411</v>
      </c>
      <c r="C717" s="52" t="s">
        <v>1412</v>
      </c>
      <c r="D717" s="244">
        <v>2161398</v>
      </c>
      <c r="E717" s="244">
        <v>1977115.99</v>
      </c>
      <c r="F717" s="54">
        <f t="shared" si="188"/>
        <v>91.473943716057846</v>
      </c>
    </row>
    <row r="718" spans="1:6" ht="12.75" customHeight="1" x14ac:dyDescent="0.2">
      <c r="A718" s="55">
        <v>32121</v>
      </c>
      <c r="B718" s="87" t="s">
        <v>1413</v>
      </c>
      <c r="C718" s="52" t="s">
        <v>1414</v>
      </c>
      <c r="D718" s="244">
        <v>19352434</v>
      </c>
      <c r="E718" s="244">
        <v>25693572.440000001</v>
      </c>
      <c r="F718" s="54">
        <f t="shared" si="188"/>
        <v>132.76661964071289</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687043</v>
      </c>
      <c r="E720" s="244">
        <v>1011271.78</v>
      </c>
      <c r="F720" s="54">
        <f t="shared" si="188"/>
        <v>147.19191957417513</v>
      </c>
    </row>
    <row r="721" spans="1:6" ht="12.75" customHeight="1" x14ac:dyDescent="0.2">
      <c r="A721" s="55" t="s">
        <v>1419</v>
      </c>
      <c r="B721" s="87" t="s">
        <v>1420</v>
      </c>
      <c r="C721" s="52" t="s">
        <v>1419</v>
      </c>
      <c r="D721" s="244">
        <v>724343</v>
      </c>
      <c r="E721" s="244">
        <v>886090.34</v>
      </c>
      <c r="F721" s="54">
        <f t="shared" si="188"/>
        <v>122.33021372471329</v>
      </c>
    </row>
    <row r="722" spans="1:6" ht="12.75" customHeight="1" x14ac:dyDescent="0.2">
      <c r="A722" s="55" t="s">
        <v>1421</v>
      </c>
      <c r="B722" s="87" t="s">
        <v>1422</v>
      </c>
      <c r="C722" s="52" t="s">
        <v>1421</v>
      </c>
      <c r="D722" s="244">
        <v>4361370</v>
      </c>
      <c r="E722" s="244">
        <v>4433759.4800000004</v>
      </c>
      <c r="F722" s="54">
        <f t="shared" si="188"/>
        <v>101.65978763553656</v>
      </c>
    </row>
    <row r="723" spans="1:6" ht="12.75" customHeight="1" x14ac:dyDescent="0.2">
      <c r="A723" s="55" t="s">
        <v>1423</v>
      </c>
      <c r="B723" s="87" t="s">
        <v>1424</v>
      </c>
      <c r="C723" s="52" t="s">
        <v>1423</v>
      </c>
      <c r="D723" s="244">
        <v>10815750</v>
      </c>
      <c r="E723" s="244">
        <v>13750303.789999999</v>
      </c>
      <c r="F723" s="54">
        <f t="shared" si="188"/>
        <v>127.13222652150797</v>
      </c>
    </row>
    <row r="724" spans="1:6" ht="12.75" customHeight="1" x14ac:dyDescent="0.2">
      <c r="A724" s="55" t="s">
        <v>1425</v>
      </c>
      <c r="B724" s="87" t="s">
        <v>1426</v>
      </c>
      <c r="C724" s="52" t="s">
        <v>1425</v>
      </c>
      <c r="D724" s="244">
        <v>826697</v>
      </c>
      <c r="E724" s="244">
        <v>885891.39</v>
      </c>
      <c r="F724" s="54">
        <f t="shared" si="188"/>
        <v>107.16034895493753</v>
      </c>
    </row>
    <row r="725" spans="1:6" ht="12.75" customHeight="1" x14ac:dyDescent="0.2">
      <c r="A725" s="55">
        <v>32911</v>
      </c>
      <c r="B725" s="87" t="s">
        <v>1427</v>
      </c>
      <c r="C725" s="52" t="s">
        <v>1428</v>
      </c>
      <c r="D725" s="244">
        <v>1258180</v>
      </c>
      <c r="E725" s="244">
        <v>1084111.24</v>
      </c>
      <c r="F725" s="54">
        <f t="shared" ref="F725:F979" si="190">IF(D725&lt;&gt;0,IF(E725/D725&gt;=100,"&gt;&gt;100",E725/D725*100),"-")</f>
        <v>86.165035209588453</v>
      </c>
    </row>
    <row r="726" spans="1:6" ht="12.75" customHeight="1" x14ac:dyDescent="0.2">
      <c r="A726" s="55" t="s">
        <v>1429</v>
      </c>
      <c r="B726" s="87" t="s">
        <v>1430</v>
      </c>
      <c r="C726" s="52" t="s">
        <v>1429</v>
      </c>
      <c r="D726" s="244">
        <v>1288659</v>
      </c>
      <c r="E726" s="244">
        <v>1727806.04</v>
      </c>
      <c r="F726" s="54">
        <f t="shared" si="190"/>
        <v>134.07783129594409</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1823787</v>
      </c>
      <c r="E739" s="244">
        <v>1829543.25</v>
      </c>
      <c r="F739" s="54">
        <f t="shared" si="190"/>
        <v>100.31562073860599</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16974912</v>
      </c>
      <c r="E742" s="244">
        <v>10431235.460000001</v>
      </c>
      <c r="F742" s="54">
        <f t="shared" si="190"/>
        <v>61.450895651182172</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1735</v>
      </c>
      <c r="E762" s="244">
        <v>0</v>
      </c>
      <c r="F762" s="54">
        <f t="shared" si="190"/>
        <v>0</v>
      </c>
    </row>
    <row r="763" spans="1:6" ht="12.75" customHeight="1" x14ac:dyDescent="0.2">
      <c r="A763" s="55">
        <v>36315</v>
      </c>
      <c r="B763" s="87" t="s">
        <v>1503</v>
      </c>
      <c r="C763" s="52" t="s">
        <v>1504</v>
      </c>
      <c r="D763" s="244">
        <v>2044039</v>
      </c>
      <c r="E763" s="244">
        <v>1015437.5</v>
      </c>
      <c r="F763" s="54">
        <f t="shared" si="190"/>
        <v>49.677990488439796</v>
      </c>
    </row>
    <row r="764" spans="1:6" ht="12.75" customHeight="1" x14ac:dyDescent="0.2">
      <c r="A764" s="55">
        <v>36316</v>
      </c>
      <c r="B764" s="87" t="s">
        <v>1505</v>
      </c>
      <c r="C764" s="52" t="s">
        <v>1506</v>
      </c>
      <c r="D764" s="244">
        <v>2763083</v>
      </c>
      <c r="E764" s="244">
        <v>1328232.1299999999</v>
      </c>
      <c r="F764" s="54">
        <f t="shared" si="190"/>
        <v>48.070656219881919</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126370</v>
      </c>
      <c r="E767" s="244">
        <v>132320</v>
      </c>
      <c r="F767" s="54">
        <f t="shared" si="190"/>
        <v>104.70839598005857</v>
      </c>
    </row>
    <row r="768" spans="1:6" ht="12.75" customHeight="1" x14ac:dyDescent="0.2">
      <c r="A768" s="55">
        <v>36323</v>
      </c>
      <c r="B768" s="87" t="s">
        <v>1513</v>
      </c>
      <c r="C768" s="52" t="s">
        <v>1514</v>
      </c>
      <c r="D768" s="244">
        <v>2312290</v>
      </c>
      <c r="E768" s="244">
        <v>1195380.48</v>
      </c>
      <c r="F768" s="54">
        <f t="shared" si="190"/>
        <v>51.696823495322818</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974844</v>
      </c>
      <c r="E770" s="244">
        <v>1131928.33</v>
      </c>
      <c r="F770" s="54">
        <f t="shared" si="190"/>
        <v>116.11379153997974</v>
      </c>
    </row>
    <row r="771" spans="1:6" ht="12.75" customHeight="1" x14ac:dyDescent="0.2">
      <c r="A771" s="55">
        <v>36326</v>
      </c>
      <c r="B771" s="87" t="s">
        <v>1519</v>
      </c>
      <c r="C771" s="52" t="s">
        <v>1520</v>
      </c>
      <c r="D771" s="244">
        <v>371355</v>
      </c>
      <c r="E771" s="244">
        <v>1577391.62</v>
      </c>
      <c r="F771" s="54">
        <f t="shared" si="190"/>
        <v>424.76649567125799</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0</v>
      </c>
      <c r="E773" s="244">
        <v>0</v>
      </c>
      <c r="F773" s="54" t="str">
        <f t="shared" si="190"/>
        <v>-</v>
      </c>
    </row>
    <row r="774" spans="1:6" ht="24" x14ac:dyDescent="0.2">
      <c r="A774" s="55">
        <v>36329</v>
      </c>
      <c r="B774" s="234" t="s">
        <v>1525</v>
      </c>
      <c r="C774" s="52" t="s">
        <v>1526</v>
      </c>
      <c r="D774" s="244">
        <v>250000</v>
      </c>
      <c r="E774" s="244">
        <v>600000</v>
      </c>
      <c r="F774" s="54">
        <f t="shared" si="190"/>
        <v>240</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220445</v>
      </c>
      <c r="E790" s="244">
        <v>195214.58</v>
      </c>
      <c r="F790" s="54">
        <f t="shared" si="190"/>
        <v>88.554777835741334</v>
      </c>
    </row>
    <row r="791" spans="1:6" ht="24" x14ac:dyDescent="0.2">
      <c r="A791" s="55" t="s">
        <v>1559</v>
      </c>
      <c r="B791" s="87" t="s">
        <v>1560</v>
      </c>
      <c r="C791" s="52" t="s">
        <v>1559</v>
      </c>
      <c r="D791" s="244">
        <v>856554</v>
      </c>
      <c r="E791" s="244"/>
      <c r="F791" s="54">
        <f t="shared" si="190"/>
        <v>0</v>
      </c>
    </row>
    <row r="792" spans="1:6" ht="24" x14ac:dyDescent="0.2">
      <c r="A792" s="55" t="s">
        <v>1561</v>
      </c>
      <c r="B792" s="87" t="s">
        <v>1562</v>
      </c>
      <c r="C792" s="52" t="s">
        <v>1561</v>
      </c>
      <c r="D792" s="244">
        <v>54351</v>
      </c>
      <c r="E792" s="244">
        <v>276395.59000000003</v>
      </c>
      <c r="F792" s="54">
        <f t="shared" si="190"/>
        <v>508.538186969881</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1372259</v>
      </c>
      <c r="E794" s="244">
        <v>3170806.73</v>
      </c>
      <c r="F794" s="54">
        <f t="shared" si="190"/>
        <v>231.06474288017057</v>
      </c>
    </row>
    <row r="795" spans="1:6" ht="12.75" customHeight="1" x14ac:dyDescent="0.2">
      <c r="A795" s="55" t="s">
        <v>1567</v>
      </c>
      <c r="B795" s="87" t="s">
        <v>1568</v>
      </c>
      <c r="C795" s="52" t="s">
        <v>1567</v>
      </c>
      <c r="D795" s="244">
        <v>134622</v>
      </c>
      <c r="E795" s="244">
        <v>410898.16</v>
      </c>
      <c r="F795" s="54">
        <f t="shared" si="190"/>
        <v>305.22363358143542</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937795</v>
      </c>
      <c r="E816" s="244">
        <v>111280.94</v>
      </c>
      <c r="F816" s="54">
        <f t="shared" si="190"/>
        <v>11.866233025341359</v>
      </c>
    </row>
    <row r="817" spans="1:6" ht="12.75" customHeight="1" x14ac:dyDescent="0.2">
      <c r="A817" s="55" t="s">
        <v>1611</v>
      </c>
      <c r="B817" s="87" t="s">
        <v>1612</v>
      </c>
      <c r="C817" s="52" t="s">
        <v>1611</v>
      </c>
      <c r="D817" s="244">
        <v>819017</v>
      </c>
      <c r="E817" s="244">
        <v>756000</v>
      </c>
      <c r="F817" s="54">
        <f t="shared" si="190"/>
        <v>92.305776314777347</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1404495</v>
      </c>
      <c r="E819" s="244">
        <v>1435305.13</v>
      </c>
      <c r="F819" s="54">
        <f t="shared" si="190"/>
        <v>102.19368029078066</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0</v>
      </c>
      <c r="E821" s="244">
        <v>0</v>
      </c>
      <c r="F821" s="54" t="str">
        <f t="shared" si="190"/>
        <v>-</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104795</v>
      </c>
      <c r="E823" s="244">
        <v>228684.18</v>
      </c>
      <c r="F823" s="54">
        <f t="shared" si="190"/>
        <v>218.22050670356407</v>
      </c>
    </row>
    <row r="824" spans="1:6" ht="12.75" customHeight="1" x14ac:dyDescent="0.2">
      <c r="A824" s="55">
        <v>37221</v>
      </c>
      <c r="B824" s="87" t="s">
        <v>1625</v>
      </c>
      <c r="C824" s="52" t="s">
        <v>1626</v>
      </c>
      <c r="D824" s="244">
        <v>22502228</v>
      </c>
      <c r="E824" s="244">
        <v>28335040.100000001</v>
      </c>
      <c r="F824" s="54">
        <f t="shared" si="190"/>
        <v>125.92104257409534</v>
      </c>
    </row>
    <row r="825" spans="1:6" ht="12.75" customHeight="1" x14ac:dyDescent="0.2">
      <c r="A825" s="55" t="s">
        <v>1627</v>
      </c>
      <c r="B825" s="87" t="s">
        <v>1604</v>
      </c>
      <c r="C825" s="52" t="s">
        <v>1627</v>
      </c>
      <c r="D825" s="244">
        <v>4955</v>
      </c>
      <c r="E825" s="244">
        <v>0</v>
      </c>
      <c r="F825" s="54">
        <f t="shared" si="190"/>
        <v>0</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1457</v>
      </c>
      <c r="E827" s="244">
        <v>891</v>
      </c>
      <c r="F827" s="54">
        <f t="shared" si="190"/>
        <v>61.153054221002058</v>
      </c>
    </row>
    <row r="828" spans="1:6" ht="12.75" customHeight="1" x14ac:dyDescent="0.2">
      <c r="A828" s="55" t="s">
        <v>1632</v>
      </c>
      <c r="B828" s="87" t="s">
        <v>1633</v>
      </c>
      <c r="C828" s="52" t="s">
        <v>1632</v>
      </c>
      <c r="D828" s="244">
        <v>1605449</v>
      </c>
      <c r="E828" s="244">
        <v>1414294.15</v>
      </c>
      <c r="F828" s="54">
        <f t="shared" si="190"/>
        <v>88.093371387069908</v>
      </c>
    </row>
    <row r="829" spans="1:6" ht="12.75" customHeight="1" x14ac:dyDescent="0.2">
      <c r="A829" s="55">
        <v>38117</v>
      </c>
      <c r="B829" s="87" t="s">
        <v>1634</v>
      </c>
      <c r="C829" s="52" t="s">
        <v>1635</v>
      </c>
      <c r="D829" s="244">
        <v>1540</v>
      </c>
      <c r="E829" s="244">
        <v>3746</v>
      </c>
      <c r="F829" s="54">
        <f t="shared" si="190"/>
        <v>243.24675324675326</v>
      </c>
    </row>
    <row r="830" spans="1:6" ht="12.75" customHeight="1" x14ac:dyDescent="0.2">
      <c r="A830" s="55">
        <v>38612</v>
      </c>
      <c r="B830" s="87" t="s">
        <v>1636</v>
      </c>
      <c r="C830" s="52" t="s">
        <v>1637</v>
      </c>
      <c r="D830" s="244">
        <v>1470000</v>
      </c>
      <c r="E830" s="244">
        <v>450000</v>
      </c>
      <c r="F830" s="54">
        <f t="shared" si="190"/>
        <v>30.612244897959183</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73200</v>
      </c>
      <c r="E846" s="244">
        <v>131876.10999999999</v>
      </c>
      <c r="F846" s="54">
        <f t="shared" si="190"/>
        <v>180.15862021857922</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10005021</v>
      </c>
      <c r="E858" s="244">
        <v>11587275.91</v>
      </c>
      <c r="F858" s="54">
        <f t="shared" si="190"/>
        <v>115.81460858502946</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206613678</v>
      </c>
      <c r="E886" s="244">
        <v>2231160.85</v>
      </c>
      <c r="F886" s="54">
        <f t="shared" si="190"/>
        <v>1.0798708350760786</v>
      </c>
    </row>
    <row r="887" spans="1:6" ht="24" x14ac:dyDescent="0.2">
      <c r="A887" s="55" t="s">
        <v>1750</v>
      </c>
      <c r="B887" s="87" t="s">
        <v>1751</v>
      </c>
      <c r="C887" s="52" t="s">
        <v>1750</v>
      </c>
      <c r="D887" s="244">
        <v>0</v>
      </c>
      <c r="E887" s="244">
        <v>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143635</v>
      </c>
      <c r="E889" s="244">
        <v>0</v>
      </c>
      <c r="F889" s="54">
        <f t="shared" si="190"/>
        <v>0</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1373943</v>
      </c>
      <c r="E900" s="244">
        <v>0</v>
      </c>
      <c r="F900" s="54">
        <f t="shared" si="190"/>
        <v>0</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1000000</v>
      </c>
      <c r="E902" s="244">
        <v>0</v>
      </c>
      <c r="F902" s="54">
        <f t="shared" si="190"/>
        <v>0</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11927848</v>
      </c>
      <c r="E925" s="244">
        <v>16872820.559999999</v>
      </c>
      <c r="F925" s="54">
        <f t="shared" si="190"/>
        <v>141.45737403763025</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0</v>
      </c>
      <c r="E947" s="244">
        <v>416645.3</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13183333</v>
      </c>
      <c r="E953" s="244">
        <v>14850000</v>
      </c>
      <c r="F953" s="54">
        <f t="shared" si="190"/>
        <v>112.64222787970235</v>
      </c>
    </row>
    <row r="954" spans="1:6" ht="24" x14ac:dyDescent="0.2">
      <c r="A954" s="55">
        <v>54432</v>
      </c>
      <c r="B954" s="87" t="s">
        <v>1884</v>
      </c>
      <c r="C954" s="52" t="s">
        <v>1885</v>
      </c>
      <c r="D954" s="244">
        <v>32960559</v>
      </c>
      <c r="E954" s="244">
        <v>53300748.289999999</v>
      </c>
      <c r="F954" s="54">
        <f t="shared" si="190"/>
        <v>161.71069274037495</v>
      </c>
    </row>
    <row r="955" spans="1:6" ht="24" x14ac:dyDescent="0.2">
      <c r="A955" s="55" t="s">
        <v>1886</v>
      </c>
      <c r="B955" s="87" t="s">
        <v>1887</v>
      </c>
      <c r="C955" s="52" t="s">
        <v>1886</v>
      </c>
      <c r="D955" s="244">
        <v>0</v>
      </c>
      <c r="E955" s="244">
        <v>0</v>
      </c>
      <c r="F955" s="54" t="str">
        <f t="shared" si="190"/>
        <v>-</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0</v>
      </c>
      <c r="E968" s="244">
        <v>1373942.69</v>
      </c>
      <c r="F968" s="54" t="str">
        <f t="shared" si="190"/>
        <v>-</v>
      </c>
    </row>
    <row r="969" spans="1:6" ht="12.75" customHeight="1" x14ac:dyDescent="0.2">
      <c r="A969" s="55">
        <v>54712</v>
      </c>
      <c r="B969" s="87" t="s">
        <v>1914</v>
      </c>
      <c r="C969" s="52" t="s">
        <v>1915</v>
      </c>
      <c r="D969" s="244">
        <v>3912496</v>
      </c>
      <c r="E969" s="244">
        <v>3944057.68</v>
      </c>
      <c r="F969" s="54">
        <f t="shared" si="190"/>
        <v>100.80668913143937</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5">
        <v>0</v>
      </c>
      <c r="E982" s="245">
        <v>0</v>
      </c>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7">
        <v>0</v>
      </c>
      <c r="E986" s="247">
        <v>0</v>
      </c>
      <c r="F986" s="54" t="str">
        <f t="shared" si="192"/>
        <v>-</v>
      </c>
    </row>
    <row r="987" spans="1:6" ht="24" x14ac:dyDescent="0.2">
      <c r="A987" s="55" t="s">
        <v>1951</v>
      </c>
      <c r="B987" s="87" t="s">
        <v>1952</v>
      </c>
      <c r="C987" s="52" t="s">
        <v>1951</v>
      </c>
      <c r="D987" s="247">
        <v>0</v>
      </c>
      <c r="E987" s="247">
        <v>0</v>
      </c>
      <c r="F987" s="54" t="str">
        <f t="shared" si="192"/>
        <v>-</v>
      </c>
    </row>
    <row r="988" spans="1:6" ht="24"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4"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1" orientation="portrait" r:id="rId1"/>
  <headerFooter>
    <oddFooter>&amp;RStranica: &amp;P od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5" zoomScaleNormal="100" workbookViewId="0">
      <selection activeCell="D245" sqref="D24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2352674879</v>
      </c>
      <c r="E6" s="231">
        <f t="shared" si="0"/>
        <v>2416249402.9800005</v>
      </c>
      <c r="F6" s="232">
        <f t="shared" ref="F6:F260" si="1">IF(D6&gt;0,IF(E6/D6&gt;=100,"&gt;&gt;100",E6/D6*100),"-")</f>
        <v>102.7022230970997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1770005529</v>
      </c>
      <c r="E7" s="106">
        <f t="shared" si="2"/>
        <v>1822319117.6500003</v>
      </c>
      <c r="F7" s="95">
        <f t="shared" si="1"/>
        <v>102.95556074785574</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171355674</v>
      </c>
      <c r="E8" s="106">
        <f>E9+E10-E11</f>
        <v>173311202.15000001</v>
      </c>
      <c r="F8" s="95">
        <f t="shared" si="1"/>
        <v>101.14121003661658</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141878549</v>
      </c>
      <c r="E9" s="249">
        <v>142677260.74000001</v>
      </c>
      <c r="F9" s="95">
        <f t="shared" si="1"/>
        <v>100.56295454501725</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105238617</v>
      </c>
      <c r="E10" s="249">
        <v>110530740</v>
      </c>
      <c r="F10" s="95">
        <f t="shared" si="1"/>
        <v>105.02868923106431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75761492</v>
      </c>
      <c r="E11" s="249">
        <v>79896798.590000004</v>
      </c>
      <c r="F11" s="95">
        <f t="shared" si="1"/>
        <v>105.45832253409159</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931941279</v>
      </c>
      <c r="E12" s="106">
        <f t="shared" si="3"/>
        <v>1586508297.49</v>
      </c>
      <c r="F12" s="95">
        <f t="shared" si="1"/>
        <v>170.23693801742201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711208906</v>
      </c>
      <c r="E13" s="106">
        <f t="shared" si="4"/>
        <v>1356567081.1799998</v>
      </c>
      <c r="F13" s="95">
        <f t="shared" si="1"/>
        <v>190.74101431176396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1502415</v>
      </c>
      <c r="E14" s="249">
        <v>1488256.99</v>
      </c>
      <c r="F14" s="95">
        <f t="shared" si="1"/>
        <v>99.057649850407515</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927991810</v>
      </c>
      <c r="E15" s="249">
        <v>1555200870.99</v>
      </c>
      <c r="F15" s="95">
        <f t="shared" si="1"/>
        <v>167.58777978762549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4641563</v>
      </c>
      <c r="E16" s="249">
        <v>4258546.97</v>
      </c>
      <c r="F16" s="95">
        <f t="shared" si="1"/>
        <v>91.748123853969005</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205369870</v>
      </c>
      <c r="E17" s="249">
        <v>229696922.09</v>
      </c>
      <c r="F17" s="95">
        <f t="shared" si="1"/>
        <v>111.84548253840741</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428296752</v>
      </c>
      <c r="E18" s="249">
        <v>434077515.86000001</v>
      </c>
      <c r="F18" s="95">
        <f t="shared" si="1"/>
        <v>101.34970994596758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170960073</v>
      </c>
      <c r="E19" s="106">
        <f t="shared" si="5"/>
        <v>171656807.11000007</v>
      </c>
      <c r="F19" s="95">
        <f t="shared" si="1"/>
        <v>100.4075420054366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107876716</v>
      </c>
      <c r="E20" s="249">
        <v>124698784.70999999</v>
      </c>
      <c r="F20" s="95">
        <f t="shared" si="1"/>
        <v>115.59379014652245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8582630</v>
      </c>
      <c r="E21" s="249">
        <v>10899322.689999999</v>
      </c>
      <c r="F21" s="95">
        <f t="shared" si="1"/>
        <v>126.99280628432076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36436763</v>
      </c>
      <c r="E22" s="249">
        <v>38012845.5</v>
      </c>
      <c r="F22" s="95">
        <f t="shared" si="1"/>
        <v>104.32552831325879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249871011</v>
      </c>
      <c r="E23" s="249">
        <v>262989676.78</v>
      </c>
      <c r="F23" s="95">
        <f t="shared" si="1"/>
        <v>105.25017517138073</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99702856</v>
      </c>
      <c r="E24" s="249">
        <v>96489370.299999997</v>
      </c>
      <c r="F24" s="95">
        <f t="shared" si="1"/>
        <v>96.776937162161119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9105193</v>
      </c>
      <c r="E25" s="249">
        <v>9323541.7300000004</v>
      </c>
      <c r="F25" s="95">
        <f t="shared" si="1"/>
        <v>102.39806811343813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50526987</v>
      </c>
      <c r="E26" s="249">
        <v>71176231.849999994</v>
      </c>
      <c r="F26" s="95">
        <f t="shared" si="1"/>
        <v>140.86775419638619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391142083</v>
      </c>
      <c r="E28" s="249">
        <v>441932966.44999999</v>
      </c>
      <c r="F28" s="95">
        <f t="shared" si="1"/>
        <v>112.9852771301011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14563054</v>
      </c>
      <c r="E29" s="106">
        <f t="shared" si="6"/>
        <v>15025789.43</v>
      </c>
      <c r="F29" s="95">
        <f t="shared" si="1"/>
        <v>103.17746147202365</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47992739</v>
      </c>
      <c r="E30" s="249">
        <v>51613463.719999999</v>
      </c>
      <c r="F30" s="95">
        <f t="shared" si="1"/>
        <v>107.54431773523075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69317</v>
      </c>
      <c r="E32" s="249">
        <v>69317.100000000006</v>
      </c>
      <c r="F32" s="95">
        <f t="shared" si="1"/>
        <v>100.00014426475468</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33499002</v>
      </c>
      <c r="E34" s="249">
        <v>36656991.390000001</v>
      </c>
      <c r="F34" s="95">
        <f t="shared" si="1"/>
        <v>109.42711484360042</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29777627</v>
      </c>
      <c r="E35" s="106">
        <f t="shared" si="7"/>
        <v>29980055.810000002</v>
      </c>
      <c r="F35" s="95">
        <f t="shared" si="1"/>
        <v>100.6798016846675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20524987</v>
      </c>
      <c r="E36" s="249">
        <v>21873768.57</v>
      </c>
      <c r="F36" s="95">
        <f t="shared" si="1"/>
        <v>106.57141254218578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3991005</v>
      </c>
      <c r="E37" s="249">
        <v>4040340.28</v>
      </c>
      <c r="F37" s="95">
        <f t="shared" si="1"/>
        <v>101.23616181889021</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13900606</v>
      </c>
      <c r="E38" s="249">
        <v>13875557.039999999</v>
      </c>
      <c r="F38" s="95">
        <f t="shared" si="1"/>
        <v>99.819799510899003</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4388</v>
      </c>
      <c r="E39" s="249">
        <v>4387.5</v>
      </c>
      <c r="F39" s="95">
        <f t="shared" si="1"/>
        <v>99.988605287146754</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8643359</v>
      </c>
      <c r="E40" s="249">
        <v>9813997.5800000001</v>
      </c>
      <c r="F40" s="95">
        <f t="shared" si="1"/>
        <v>113.5437921761667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3065</v>
      </c>
      <c r="E41" s="106">
        <f t="shared" si="8"/>
        <v>3065.17</v>
      </c>
      <c r="F41" s="95">
        <f t="shared" si="1"/>
        <v>100.00554649265905</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17510</v>
      </c>
      <c r="E42" s="249">
        <v>17510.34</v>
      </c>
      <c r="F42" s="95">
        <f t="shared" si="1"/>
        <v>100.00194174757281</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14445</v>
      </c>
      <c r="E44" s="249">
        <v>14445.17</v>
      </c>
      <c r="F44" s="95">
        <f t="shared" si="1"/>
        <v>100.0011768778124</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5428554</v>
      </c>
      <c r="E45" s="106">
        <f t="shared" si="9"/>
        <v>13275498.789999999</v>
      </c>
      <c r="F45" s="95">
        <f t="shared" si="1"/>
        <v>244.54944705348791</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23997615</v>
      </c>
      <c r="E47" s="249">
        <v>34999246.659999996</v>
      </c>
      <c r="F47" s="95">
        <f t="shared" si="1"/>
        <v>145.84468773251007</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631562</v>
      </c>
      <c r="E48" s="249">
        <v>859061.18</v>
      </c>
      <c r="F48" s="95">
        <f t="shared" si="1"/>
        <v>136.02167008148052</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2839028</v>
      </c>
      <c r="E49" s="249">
        <v>2900642.77</v>
      </c>
      <c r="F49" s="95">
        <f t="shared" si="1"/>
        <v>102.17027693985405</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22039651</v>
      </c>
      <c r="E50" s="249">
        <v>25483451.82</v>
      </c>
      <c r="F50" s="95">
        <f t="shared" si="1"/>
        <v>115.62547800779603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4500</v>
      </c>
      <c r="E51" s="249">
        <v>4500</v>
      </c>
      <c r="F51" s="95">
        <f t="shared" si="1"/>
        <v>100</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336172</v>
      </c>
      <c r="E52" s="106">
        <f t="shared" si="10"/>
        <v>382810.13000000268</v>
      </c>
      <c r="F52" s="95">
        <f t="shared" si="1"/>
        <v>113.87329402805786</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1311731</v>
      </c>
      <c r="E53" s="249">
        <v>1471487.73</v>
      </c>
      <c r="F53" s="95">
        <f t="shared" si="1"/>
        <v>112.17907711260922</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42862128</v>
      </c>
      <c r="E54" s="249">
        <v>46533424.450000003</v>
      </c>
      <c r="F54" s="95">
        <f t="shared" si="1"/>
        <v>108.56536206041847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43837687</v>
      </c>
      <c r="E55" s="249">
        <v>47622102.049999997</v>
      </c>
      <c r="F55" s="95">
        <f t="shared" si="1"/>
        <v>108.63278906571871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640075607</v>
      </c>
      <c r="E56" s="106">
        <f t="shared" si="11"/>
        <v>33575620.18</v>
      </c>
      <c r="F56" s="95">
        <f t="shared" si="1"/>
        <v>5.2455709626816009</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635084880</v>
      </c>
      <c r="E57" s="249">
        <v>30185691.780000001</v>
      </c>
      <c r="F57" s="95">
        <f t="shared" si="1"/>
        <v>4.7530169164159597</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2221867</v>
      </c>
      <c r="E58" s="249">
        <v>1221146.5900000001</v>
      </c>
      <c r="F58" s="95">
        <f t="shared" si="1"/>
        <v>54.960381967057437</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1011250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1179112</v>
      </c>
      <c r="E61" s="249">
        <v>1112531.81</v>
      </c>
      <c r="F61" s="95">
        <f t="shared" si="1"/>
        <v>94.353361682350794</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1589748</v>
      </c>
      <c r="E62" s="249">
        <v>45000</v>
      </c>
      <c r="F62" s="95">
        <f t="shared" si="1"/>
        <v>2.8306373085545631</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26292297</v>
      </c>
      <c r="E63" s="106">
        <f t="shared" si="12"/>
        <v>28536687.699999999</v>
      </c>
      <c r="F63" s="95">
        <f t="shared" si="1"/>
        <v>108.53630513910595</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22488880</v>
      </c>
      <c r="E64" s="249">
        <v>24352261.739999998</v>
      </c>
      <c r="F64" s="95">
        <f t="shared" si="1"/>
        <v>108.28579164458168</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3803417</v>
      </c>
      <c r="E67" s="249">
        <v>4184425.96</v>
      </c>
      <c r="F67" s="95">
        <f t="shared" si="1"/>
        <v>110.01754369820611</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582669350</v>
      </c>
      <c r="E68" s="106">
        <f t="shared" si="13"/>
        <v>593930285.33000016</v>
      </c>
      <c r="F68" s="95">
        <f t="shared" si="1"/>
        <v>101.93264590457696</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229696962</v>
      </c>
      <c r="E69" s="106">
        <f t="shared" si="14"/>
        <v>245258312.36000001</v>
      </c>
      <c r="F69" s="95">
        <f t="shared" si="1"/>
        <v>106.77473059482607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229589809</v>
      </c>
      <c r="E70" s="106">
        <f t="shared" si="15"/>
        <v>245075989.56</v>
      </c>
      <c r="F70" s="95">
        <f t="shared" si="1"/>
        <v>106.74515154982336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v>1682212</v>
      </c>
      <c r="E71" s="249">
        <v>469952.07</v>
      </c>
      <c r="F71" s="95">
        <f t="shared" si="1"/>
        <v>27.936554370079396</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227898697</v>
      </c>
      <c r="E72" s="249">
        <v>244600483.28</v>
      </c>
      <c r="F72" s="95">
        <f t="shared" si="1"/>
        <v>107.32860104066326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v>8900</v>
      </c>
      <c r="E74" s="249">
        <v>5554.21</v>
      </c>
      <c r="F74" s="95">
        <f t="shared" si="1"/>
        <v>62.406853932584269</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250</v>
      </c>
      <c r="E75" s="249">
        <v>74604.22</v>
      </c>
      <c r="F75" s="95" t="str">
        <f t="shared" si="1"/>
        <v>&gt;&gt;100</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106903</v>
      </c>
      <c r="E76" s="249">
        <v>107718.58</v>
      </c>
      <c r="F76" s="95">
        <f t="shared" si="1"/>
        <v>100.7629159144271</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19967168</v>
      </c>
      <c r="E78" s="106">
        <f>E79+SUM(E82:E84)-E85+E86</f>
        <v>19356415.710000001</v>
      </c>
      <c r="F78" s="95">
        <f t="shared" si="1"/>
        <v>96.941217252241287</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7818009</v>
      </c>
      <c r="E79" s="106">
        <f t="shared" si="16"/>
        <v>7807686.2699999996</v>
      </c>
      <c r="F79" s="95">
        <f t="shared" si="1"/>
        <v>99.867962162745002</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v>7818009</v>
      </c>
      <c r="E80" s="249">
        <v>7807686.2699999996</v>
      </c>
      <c r="F80" s="95">
        <f t="shared" si="1"/>
        <v>99.867962162745002</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v>3895740</v>
      </c>
      <c r="E82" s="249">
        <v>3879800</v>
      </c>
      <c r="F82" s="95">
        <f t="shared" si="1"/>
        <v>99.590835117333285</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29181</v>
      </c>
      <c r="E83" s="249">
        <v>40013.89</v>
      </c>
      <c r="F83" s="95">
        <f t="shared" si="1"/>
        <v>137.123093793907</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262140</v>
      </c>
      <c r="E84" s="249">
        <v>475234.92</v>
      </c>
      <c r="F84" s="95">
        <f t="shared" si="1"/>
        <v>181.29050125886928</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v>29733</v>
      </c>
      <c r="E85" s="249">
        <v>26054.94</v>
      </c>
      <c r="F85" s="95">
        <f t="shared" si="1"/>
        <v>87.629704368883054</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7991831</v>
      </c>
      <c r="E86" s="249">
        <v>7179735.5700000003</v>
      </c>
      <c r="F86" s="95">
        <f t="shared" si="1"/>
        <v>89.838430892745365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84400379</v>
      </c>
      <c r="E87" s="106">
        <f t="shared" si="17"/>
        <v>86564974.329999998</v>
      </c>
      <c r="F87" s="95">
        <f t="shared" si="1"/>
        <v>102.56467489322529</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98067767</v>
      </c>
      <c r="E88" s="106">
        <f t="shared" si="18"/>
        <v>100530728.05</v>
      </c>
      <c r="F88" s="95">
        <f t="shared" si="1"/>
        <v>102.51148886667319</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v>701663</v>
      </c>
      <c r="E89" s="249">
        <v>532007.85</v>
      </c>
      <c r="F89" s="95">
        <f t="shared" si="1"/>
        <v>75.820992413737073</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v>2390617</v>
      </c>
      <c r="E93" s="249">
        <v>0</v>
      </c>
      <c r="F93" s="95">
        <f t="shared" si="1"/>
        <v>0</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v>94975487</v>
      </c>
      <c r="E98" s="249">
        <v>99998720.200000003</v>
      </c>
      <c r="F98" s="95">
        <f t="shared" si="1"/>
        <v>105.28897861824073</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v>13667388</v>
      </c>
      <c r="E117" s="249">
        <v>13965753.720000001</v>
      </c>
      <c r="F117" s="95">
        <f t="shared" si="1"/>
        <v>102.18304858250897</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330410</v>
      </c>
      <c r="E118" s="106">
        <f t="shared" si="20"/>
        <v>330410.84999999998</v>
      </c>
      <c r="F118" s="95">
        <f t="shared" si="1"/>
        <v>100.00025725613631</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1021294</v>
      </c>
      <c r="E119" s="106">
        <f t="shared" si="21"/>
        <v>1021311.59</v>
      </c>
      <c r="F119" s="95">
        <f t="shared" si="1"/>
        <v>100.00172232481536</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v>1021294</v>
      </c>
      <c r="E123" s="249">
        <v>1021311.59</v>
      </c>
      <c r="F123" s="95">
        <f t="shared" si="1"/>
        <v>100.00172232481536</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v>690884</v>
      </c>
      <c r="E133" s="249">
        <v>690900.74</v>
      </c>
      <c r="F133" s="95">
        <f t="shared" si="1"/>
        <v>100.00242298272937</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133144750</v>
      </c>
      <c r="E134" s="106">
        <f t="shared" si="23"/>
        <v>135520436.66999999</v>
      </c>
      <c r="F134" s="95">
        <f t="shared" si="1"/>
        <v>101.7842886557675</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133144750</v>
      </c>
      <c r="E135" s="106">
        <f t="shared" si="24"/>
        <v>135520436.66999999</v>
      </c>
      <c r="F135" s="95">
        <f t="shared" si="1"/>
        <v>101.7842886557675</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v>9549</v>
      </c>
      <c r="E136" s="249">
        <v>9549.35</v>
      </c>
      <c r="F136" s="95">
        <f t="shared" si="1"/>
        <v>100.00366530526756</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v>554207</v>
      </c>
      <c r="E138" s="249">
        <v>554206.76</v>
      </c>
      <c r="F138" s="95">
        <f t="shared" si="1"/>
        <v>99.999956694881149</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103927093</v>
      </c>
      <c r="E139" s="249">
        <v>103927110.09999999</v>
      </c>
      <c r="F139" s="95">
        <f t="shared" si="1"/>
        <v>100.00001645384231</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28653901</v>
      </c>
      <c r="E141" s="249">
        <v>31029570.460000001</v>
      </c>
      <c r="F141" s="95">
        <f t="shared" si="1"/>
        <v>108.29091110491377</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81469626</v>
      </c>
      <c r="E146" s="106">
        <f t="shared" si="26"/>
        <v>69827151.960000008</v>
      </c>
      <c r="F146" s="95">
        <f t="shared" si="1"/>
        <v>85.70942986776447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772401</v>
      </c>
      <c r="E147" s="249">
        <v>702782.29</v>
      </c>
      <c r="F147" s="95">
        <f t="shared" si="1"/>
        <v>90.986714154953191</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v>15</v>
      </c>
      <c r="E148" s="249">
        <v>14.65</v>
      </c>
      <c r="F148" s="95">
        <f t="shared" si="1"/>
        <v>97.666666666666671</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4954509</v>
      </c>
      <c r="E149" s="106">
        <f t="shared" si="27"/>
        <v>4432623.84</v>
      </c>
      <c r="F149" s="95">
        <f t="shared" si="1"/>
        <v>89.466460551388636</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v>117516</v>
      </c>
      <c r="E150" s="249">
        <v>0</v>
      </c>
      <c r="F150" s="95">
        <f t="shared" si="1"/>
        <v>0</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v>4616802</v>
      </c>
      <c r="E151" s="249">
        <v>3699679.71</v>
      </c>
      <c r="F151" s="95">
        <f t="shared" si="1"/>
        <v>80.135117555398736</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2999</v>
      </c>
      <c r="E152" s="249">
        <v>0</v>
      </c>
      <c r="F152" s="95">
        <f t="shared" si="1"/>
        <v>0</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v>197925</v>
      </c>
      <c r="E155" s="249">
        <v>243219.13</v>
      </c>
      <c r="F155" s="95">
        <f t="shared" si="1"/>
        <v>122.88449160035367</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v>19267</v>
      </c>
      <c r="E157" s="249">
        <v>489725</v>
      </c>
      <c r="F157" s="95">
        <f t="shared" si="1"/>
        <v>2541.7812840608294</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18656202</v>
      </c>
      <c r="E158" s="249">
        <v>18386857.690000001</v>
      </c>
      <c r="F158" s="95">
        <f t="shared" si="1"/>
        <v>98.556274690850799</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7073894</v>
      </c>
      <c r="E159" s="249">
        <v>8158740.2300000004</v>
      </c>
      <c r="F159" s="95">
        <f t="shared" si="1"/>
        <v>115.33591300633003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13105394</v>
      </c>
      <c r="E160" s="249">
        <v>11710507.710000001</v>
      </c>
      <c r="F160" s="95">
        <f t="shared" si="1"/>
        <v>89.356395618475887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52243034</v>
      </c>
      <c r="E161" s="249">
        <v>40458540.719999999</v>
      </c>
      <c r="F161" s="95">
        <f t="shared" si="1"/>
        <v>77.442938555214852</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3667181</v>
      </c>
      <c r="E162" s="249">
        <v>3306166.12</v>
      </c>
      <c r="F162" s="95">
        <f t="shared" si="1"/>
        <v>90.155520548344896</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19003004</v>
      </c>
      <c r="E163" s="249">
        <v>17329081.289999999</v>
      </c>
      <c r="F163" s="95">
        <f t="shared" si="1"/>
        <v>91.191273179756209</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586155</v>
      </c>
      <c r="E164" s="106">
        <f t="shared" si="28"/>
        <v>404276.62</v>
      </c>
      <c r="F164" s="95">
        <f t="shared" si="1"/>
        <v>68.970941133317979</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35742</v>
      </c>
      <c r="E165" s="249">
        <v>2459.6799999999998</v>
      </c>
      <c r="F165" s="95">
        <f t="shared" si="1"/>
        <v>6.8817637513289691</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550413</v>
      </c>
      <c r="E166" s="249">
        <v>401816.94</v>
      </c>
      <c r="F166" s="95">
        <f t="shared" si="1"/>
        <v>73.002806983119953</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33073900</v>
      </c>
      <c r="E170" s="106">
        <f t="shared" si="29"/>
        <v>36668306.829999998</v>
      </c>
      <c r="F170" s="95">
        <f t="shared" si="1"/>
        <v>110.86780461330534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5880247</v>
      </c>
      <c r="E171" s="249">
        <v>5924586.2699999996</v>
      </c>
      <c r="F171" s="95">
        <f t="shared" si="1"/>
        <v>100.75403754298075</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v>252382</v>
      </c>
      <c r="E172" s="249">
        <v>735.94</v>
      </c>
      <c r="F172" s="95">
        <f t="shared" si="1"/>
        <v>0.29159765751915745</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26941271</v>
      </c>
      <c r="E173" s="249">
        <v>30742984.620000001</v>
      </c>
      <c r="F173" s="95">
        <f t="shared" si="1"/>
        <v>114.11111457956085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2352674879</v>
      </c>
      <c r="E175" s="106">
        <f t="shared" si="30"/>
        <v>2416249402.9800005</v>
      </c>
      <c r="F175" s="95">
        <f t="shared" si="1"/>
        <v>102.7022230970997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1092099172</v>
      </c>
      <c r="E176" s="106">
        <f t="shared" si="31"/>
        <v>977501924.31999993</v>
      </c>
      <c r="F176" s="95">
        <f t="shared" si="1"/>
        <v>89.506699517944512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35</v>
      </c>
      <c r="B177" s="88" t="s">
        <v>2270</v>
      </c>
      <c r="C177" s="94" t="s">
        <v>35</v>
      </c>
      <c r="D177" s="106">
        <f t="shared" ref="D177:E177" si="32">SUM(D178:D180)+SUM(D184:D188)</f>
        <v>235461573</v>
      </c>
      <c r="E177" s="106">
        <f t="shared" si="32"/>
        <v>184222900.60999998</v>
      </c>
      <c r="F177" s="95">
        <f t="shared" si="1"/>
        <v>78.239051180550803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64679142</v>
      </c>
      <c r="E178" s="249">
        <v>71119720.340000004</v>
      </c>
      <c r="F178" s="95">
        <f t="shared" si="1"/>
        <v>109.95773620497316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110698616</v>
      </c>
      <c r="E179" s="249">
        <v>85277537.799999997</v>
      </c>
      <c r="F179" s="95">
        <f t="shared" si="1"/>
        <v>77.035775948635163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4622093</v>
      </c>
      <c r="E180" s="106">
        <f t="shared" si="33"/>
        <v>4162302.68</v>
      </c>
      <c r="F180" s="95">
        <f t="shared" si="1"/>
        <v>90.052335165043189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4462946</v>
      </c>
      <c r="E182" s="249">
        <v>4011873.14</v>
      </c>
      <c r="F182" s="95">
        <f t="shared" si="1"/>
        <v>89.892934846175592</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159147</v>
      </c>
      <c r="E183" s="249">
        <v>150429.54</v>
      </c>
      <c r="F183" s="95">
        <f t="shared" si="1"/>
        <v>94.522384964843837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185829</v>
      </c>
      <c r="E184" s="249">
        <v>57348.86</v>
      </c>
      <c r="F184" s="95">
        <f t="shared" si="1"/>
        <v>30.861092725032151</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542233</v>
      </c>
      <c r="E186" s="249">
        <v>723879.25</v>
      </c>
      <c r="F186" s="95">
        <f t="shared" si="1"/>
        <v>133.49966711727245</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54733660</v>
      </c>
      <c r="E188" s="249">
        <v>22882111.68</v>
      </c>
      <c r="F188" s="95">
        <f t="shared" si="1"/>
        <v>41.806288269412278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4257075</v>
      </c>
      <c r="E189" s="249">
        <v>13005946.449999999</v>
      </c>
      <c r="F189" s="95">
        <f t="shared" si="1"/>
        <v>305.51367899320542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849907685</v>
      </c>
      <c r="E206" s="106">
        <f t="shared" si="37"/>
        <v>778949739.99000001</v>
      </c>
      <c r="F206" s="95">
        <f t="shared" si="1"/>
        <v>91.651099729731229</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849907685</v>
      </c>
      <c r="E207" s="106">
        <f t="shared" si="38"/>
        <v>778949739.99000001</v>
      </c>
      <c r="F207" s="95">
        <f t="shared" si="1"/>
        <v>91.651099729731229</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789641000</v>
      </c>
      <c r="E212" s="249">
        <v>724001055.13</v>
      </c>
      <c r="F212" s="95">
        <f t="shared" si="1"/>
        <v>91.687368706792071</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60266685</v>
      </c>
      <c r="E217" s="249">
        <v>54948684.859999999</v>
      </c>
      <c r="F217" s="95">
        <f t="shared" si="1"/>
        <v>91.175887407777608</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2472839</v>
      </c>
      <c r="E234" s="106">
        <f t="shared" si="40"/>
        <v>1323337.27</v>
      </c>
      <c r="F234" s="95">
        <f t="shared" si="1"/>
        <v>53.5148980584664</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526519</v>
      </c>
      <c r="E235" s="249">
        <v>900221.99</v>
      </c>
      <c r="F235" s="95">
        <f t="shared" si="1"/>
        <v>170.97616420300122</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1946320</v>
      </c>
      <c r="E236" s="249">
        <v>423115.28</v>
      </c>
      <c r="F236" s="95">
        <f t="shared" si="1"/>
        <v>21.739245345061452</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1260575707</v>
      </c>
      <c r="E237" s="106">
        <f t="shared" si="41"/>
        <v>1438747478.6600003</v>
      </c>
      <c r="F237" s="95">
        <f t="shared" si="1"/>
        <v>114.13415875544874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1128864382</v>
      </c>
      <c r="E238" s="106">
        <f t="shared" si="42"/>
        <v>1254640099.0900002</v>
      </c>
      <c r="F238" s="95">
        <f t="shared" si="1"/>
        <v>111.14179161779951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1985740691</v>
      </c>
      <c r="E239" s="106">
        <f t="shared" si="43"/>
        <v>2041698121.1900001</v>
      </c>
      <c r="F239" s="95">
        <f t="shared" si="1"/>
        <v>102.81796260929821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1625415342</v>
      </c>
      <c r="E240" s="249">
        <v>1665081671.5799999</v>
      </c>
      <c r="F240" s="95">
        <f t="shared" si="1"/>
        <v>102.44038114782357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360325349</v>
      </c>
      <c r="E241" s="249">
        <v>376616449.61000001</v>
      </c>
      <c r="F241" s="95">
        <f t="shared" si="1"/>
        <v>104.52121968526839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856876309</v>
      </c>
      <c r="E242" s="106">
        <f t="shared" si="44"/>
        <v>787058022.10000002</v>
      </c>
      <c r="F242" s="95">
        <f t="shared" si="1"/>
        <v>91.851999388163748</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848054243</v>
      </c>
      <c r="E243" s="249">
        <v>778640855.90999997</v>
      </c>
      <c r="F243" s="95">
        <f t="shared" si="1"/>
        <v>91.814982630774949</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8822066</v>
      </c>
      <c r="E244" s="249">
        <v>8417166.1899999995</v>
      </c>
      <c r="F244" s="95">
        <f t="shared" si="1"/>
        <v>95.410374281942566</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52613891</v>
      </c>
      <c r="E245" s="106">
        <f t="shared" si="45"/>
        <v>114676990.47</v>
      </c>
      <c r="F245" s="95">
        <f t="shared" si="1"/>
        <v>217.95953177080176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378425274</v>
      </c>
      <c r="E246" s="106">
        <f t="shared" si="46"/>
        <v>289356106.44999999</v>
      </c>
      <c r="F246" s="95">
        <f t="shared" si="1"/>
        <v>76.463208546160686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209765708</v>
      </c>
      <c r="E247" s="249">
        <v>289356106.44999999</v>
      </c>
      <c r="F247" s="95">
        <f t="shared" si="1"/>
        <v>137.94252130572266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168659566</v>
      </c>
      <c r="E249" s="249">
        <v>0</v>
      </c>
      <c r="F249" s="95">
        <f t="shared" si="1"/>
        <v>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325811383</v>
      </c>
      <c r="E250" s="106">
        <f t="shared" si="47"/>
        <v>174679115.97999999</v>
      </c>
      <c r="F250" s="95">
        <f t="shared" si="1"/>
        <v>53.613570640654999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325811383</v>
      </c>
      <c r="E252" s="249">
        <v>168137578.5</v>
      </c>
      <c r="F252" s="95">
        <f t="shared" si="1"/>
        <v>51.605802397640602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0</v>
      </c>
      <c r="E253" s="249">
        <v>6541537.4800000004</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2628018</v>
      </c>
      <c r="E254" s="249">
        <v>1615.08</v>
      </c>
      <c r="F254" s="95">
        <f t="shared" si="1"/>
        <v>6.1456200071689004E-2</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80974518</v>
      </c>
      <c r="E255" s="249">
        <v>68800912.959999993</v>
      </c>
      <c r="F255" s="95">
        <f t="shared" si="1"/>
        <v>84.966128430674942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411309</v>
      </c>
      <c r="E256" s="249">
        <v>291466.25</v>
      </c>
      <c r="F256" s="95">
        <f t="shared" si="1"/>
        <v>70.863085903785233</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339625</v>
      </c>
      <c r="E257" s="249">
        <v>339624.97</v>
      </c>
      <c r="F257" s="95">
        <f t="shared" si="1"/>
        <v>99.999991166727995</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1067533056</v>
      </c>
      <c r="E259" s="106">
        <f t="shared" si="49"/>
        <v>1108712895.3</v>
      </c>
      <c r="F259" s="95">
        <f t="shared" si="1"/>
        <v>103.85747673746974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1067533056</v>
      </c>
      <c r="E260" s="250">
        <v>1108712895.3</v>
      </c>
      <c r="F260" s="99">
        <f t="shared" si="1"/>
        <v>103.85747673746974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17452346</v>
      </c>
      <c r="E262" s="249">
        <v>21863232.969999999</v>
      </c>
      <c r="F262" s="95">
        <f t="shared" ref="F262:F322" si="50">IF(D262&gt;0,IF(E262/D262&gt;=100,"&gt;&gt;100",E262/D262*100),"-")</f>
        <v>125.27389137254097</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80615421</v>
      </c>
      <c r="E263" s="249">
        <v>78667495.079999998</v>
      </c>
      <c r="F263" s="95">
        <f t="shared" si="50"/>
        <v>97.583680769960864</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57774235</v>
      </c>
      <c r="E264" s="249">
        <v>47785729.590000004</v>
      </c>
      <c r="F264" s="95">
        <f t="shared" si="50"/>
        <v>82.711142068778585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42698395</v>
      </c>
      <c r="E265" s="249">
        <v>39370503.659999996</v>
      </c>
      <c r="F265" s="95">
        <f t="shared" si="50"/>
        <v>92.206050508455874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93440</v>
      </c>
      <c r="E266" s="249">
        <v>75683.31</v>
      </c>
      <c r="F266" s="95">
        <f t="shared" si="50"/>
        <v>80.996693065068499</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492715</v>
      </c>
      <c r="E267" s="249">
        <v>328593.31</v>
      </c>
      <c r="F267" s="95">
        <f t="shared" si="50"/>
        <v>66.690340257552535</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4960701</v>
      </c>
      <c r="E268" s="249">
        <v>4588475.55</v>
      </c>
      <c r="F268" s="95">
        <f t="shared" si="50"/>
        <v>92.496515109457306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246969</v>
      </c>
      <c r="E269" s="249">
        <v>87239.21</v>
      </c>
      <c r="F269" s="95">
        <f t="shared" si="50"/>
        <v>35.323951589065835</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1904029</v>
      </c>
      <c r="E271" s="249">
        <v>1850143.92</v>
      </c>
      <c r="F271" s="95">
        <f t="shared" si="50"/>
        <v>97.16994436534317</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1639863</v>
      </c>
      <c r="E273" s="249">
        <v>127556.7</v>
      </c>
      <c r="F273" s="95">
        <f t="shared" si="50"/>
        <v>7.7784973500835131</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1808</v>
      </c>
      <c r="E282" s="249">
        <v>0</v>
      </c>
      <c r="F282" s="95">
        <f t="shared" si="50"/>
        <v>0</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23050</v>
      </c>
      <c r="E283" s="249">
        <v>0</v>
      </c>
      <c r="F283" s="95">
        <f t="shared" si="50"/>
        <v>0</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63099836</v>
      </c>
      <c r="E287" s="249">
        <v>33510330.289999999</v>
      </c>
      <c r="F287" s="95">
        <f t="shared" si="50"/>
        <v>53.106842131887632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172361737</v>
      </c>
      <c r="E288" s="249">
        <v>150712570.31999999</v>
      </c>
      <c r="F288" s="95">
        <f t="shared" si="50"/>
        <v>87.439691049295931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101192</v>
      </c>
      <c r="E289" s="249">
        <v>5794150.3200000003</v>
      </c>
      <c r="F289" s="95">
        <f t="shared" si="50"/>
        <v>5725.8976203652464</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4155883</v>
      </c>
      <c r="E290" s="249">
        <v>7211796.1299999999</v>
      </c>
      <c r="F290" s="95">
        <f t="shared" si="50"/>
        <v>173.53222239413381</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849907685</v>
      </c>
      <c r="E294" s="249">
        <v>778949739.99000001</v>
      </c>
      <c r="F294" s="95">
        <f t="shared" si="50"/>
        <v>91.651099729731229</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42503984</v>
      </c>
      <c r="E295" s="249">
        <v>9464571.3000000007</v>
      </c>
      <c r="F295" s="95">
        <f t="shared" si="50"/>
        <v>22.267492148500718</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2279302</v>
      </c>
      <c r="E296" s="249">
        <v>3918460.51</v>
      </c>
      <c r="F296" s="95">
        <f t="shared" si="50"/>
        <v>171.91493316813654</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4362787</v>
      </c>
      <c r="E297" s="249">
        <v>4664157.29</v>
      </c>
      <c r="F297" s="95">
        <f t="shared" si="50"/>
        <v>106.90774704334638</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900491</v>
      </c>
      <c r="E298" s="249">
        <v>803549.77</v>
      </c>
      <c r="F298" s="95">
        <f t="shared" si="50"/>
        <v>89.234625332179888</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497457</v>
      </c>
      <c r="E299" s="249">
        <v>702915.26</v>
      </c>
      <c r="F299" s="95">
        <f t="shared" si="50"/>
        <v>141.30171250982497</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210755</v>
      </c>
      <c r="E301" s="249">
        <v>280497.5</v>
      </c>
      <c r="F301" s="95">
        <f t="shared" si="50"/>
        <v>133.09174159569167</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2264353</v>
      </c>
      <c r="E302" s="249">
        <v>1067198.52</v>
      </c>
      <c r="F302" s="95">
        <f t="shared" si="50"/>
        <v>47.130395304972325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99378</v>
      </c>
      <c r="E309" s="249">
        <v>52228.63</v>
      </c>
      <c r="F309" s="95">
        <f t="shared" si="50"/>
        <v>52.555525367787638</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1" orientation="portrait" r:id="rId1"/>
  <headerFooter>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1"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77097229</v>
      </c>
      <c r="E5" s="81">
        <f t="shared" si="0"/>
        <v>76141732.849999994</v>
      </c>
      <c r="F5" s="82">
        <f t="shared" ref="F5:F141" si="1">IF(D5&gt;0,IF(E5/D5&gt;=100,"&gt;&gt;100",E5/D5*100),"-")</f>
        <v>98.760660840352628</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9205115</v>
      </c>
      <c r="E6" s="83">
        <f t="shared" si="2"/>
        <v>5127761.8099999996</v>
      </c>
      <c r="F6" s="65">
        <f t="shared" si="1"/>
        <v>55.70557032693236</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5814362</v>
      </c>
      <c r="E7" s="251">
        <v>1319490.6599999999</v>
      </c>
      <c r="F7" s="65">
        <f t="shared" si="1"/>
        <v>22.693644805741368</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3390753</v>
      </c>
      <c r="E8" s="251">
        <v>3808271.15</v>
      </c>
      <c r="F8" s="65">
        <f t="shared" si="1"/>
        <v>112.31343450850002</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67892114</v>
      </c>
      <c r="E13" s="83">
        <f t="shared" si="4"/>
        <v>71013971.039999992</v>
      </c>
      <c r="F13" s="65">
        <f t="shared" si="1"/>
        <v>104.59826164788446</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43640937</v>
      </c>
      <c r="E14" s="251">
        <v>50544729.359999999</v>
      </c>
      <c r="F14" s="65">
        <f t="shared" si="1"/>
        <v>115.81953283908639</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24251177</v>
      </c>
      <c r="E16" s="251">
        <v>20469241.68</v>
      </c>
      <c r="F16" s="65">
        <f t="shared" si="1"/>
        <v>84.405147346044274</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215246.65</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215246.65</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1872654</v>
      </c>
      <c r="E28" s="83">
        <f t="shared" si="6"/>
        <v>2150000</v>
      </c>
      <c r="F28" s="65">
        <f t="shared" si="1"/>
        <v>114.81031733571712</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1872654</v>
      </c>
      <c r="E30" s="251">
        <v>2150000</v>
      </c>
      <c r="F30" s="65">
        <f t="shared" si="1"/>
        <v>114.81031733571712</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70785754</v>
      </c>
      <c r="E35" s="83">
        <f t="shared" si="7"/>
        <v>46530841.5</v>
      </c>
      <c r="F35" s="65">
        <f t="shared" si="1"/>
        <v>65.734754340541457</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2696022</v>
      </c>
      <c r="E36" s="83">
        <f t="shared" si="8"/>
        <v>1653404.81</v>
      </c>
      <c r="F36" s="65">
        <f t="shared" si="1"/>
        <v>61.327571139998113</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2477943</v>
      </c>
      <c r="E37" s="251">
        <v>1653404.81</v>
      </c>
      <c r="F37" s="65">
        <f t="shared" si="1"/>
        <v>66.724892784055172</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218079</v>
      </c>
      <c r="E38" s="251">
        <v>0</v>
      </c>
      <c r="F38" s="65">
        <f t="shared" si="1"/>
        <v>0</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57905509</v>
      </c>
      <c r="E39" s="83">
        <f t="shared" si="9"/>
        <v>29811191.740000002</v>
      </c>
      <c r="F39" s="65">
        <f t="shared" si="1"/>
        <v>51.482479395872339</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54959779</v>
      </c>
      <c r="E40" s="251">
        <v>28590329.440000001</v>
      </c>
      <c r="F40" s="65">
        <f t="shared" si="1"/>
        <v>52.020459252574504</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2945730</v>
      </c>
      <c r="E42" s="251">
        <v>1220862.3</v>
      </c>
      <c r="F42" s="65">
        <f t="shared" si="1"/>
        <v>41.445152814412729</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6373725</v>
      </c>
      <c r="E54" s="83">
        <f t="shared" si="12"/>
        <v>9119212.9199999999</v>
      </c>
      <c r="F54" s="65">
        <f t="shared" si="1"/>
        <v>143.07509219490956</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250000</v>
      </c>
      <c r="E55" s="251">
        <v>800000</v>
      </c>
      <c r="F55" s="65">
        <f t="shared" si="1"/>
        <v>320</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6123725</v>
      </c>
      <c r="E56" s="251">
        <v>8319212.9199999999</v>
      </c>
      <c r="F56" s="65">
        <f t="shared" si="1"/>
        <v>135.85216383818673</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2835546</v>
      </c>
      <c r="E61" s="83">
        <f t="shared" si="13"/>
        <v>3004026.3499999996</v>
      </c>
      <c r="F61" s="65">
        <f t="shared" si="1"/>
        <v>105.94172515628382</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2126872</v>
      </c>
      <c r="E64" s="251">
        <v>1949170.39</v>
      </c>
      <c r="F64" s="65">
        <f t="shared" si="1"/>
        <v>91.644931617887664</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708674</v>
      </c>
      <c r="E65" s="251">
        <v>1054855.96</v>
      </c>
      <c r="F65" s="65">
        <f t="shared" si="1"/>
        <v>148.84925367658474</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974952</v>
      </c>
      <c r="E66" s="83">
        <f t="shared" si="14"/>
        <v>2943005.68</v>
      </c>
      <c r="F66" s="65">
        <f t="shared" si="1"/>
        <v>301.8615972888922</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450704</v>
      </c>
      <c r="E69" s="251">
        <v>406630.93</v>
      </c>
      <c r="F69" s="65">
        <f t="shared" si="1"/>
        <v>90.221282704391342</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524248</v>
      </c>
      <c r="E72" s="251">
        <v>2536374.75</v>
      </c>
      <c r="F72" s="65">
        <f t="shared" si="1"/>
        <v>483.81200309777046</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10508289</v>
      </c>
      <c r="E75" s="83">
        <f t="shared" si="15"/>
        <v>9487873.6400000006</v>
      </c>
      <c r="F75" s="65">
        <f t="shared" si="1"/>
        <v>90.289424282107205</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v>1997538</v>
      </c>
      <c r="E76" s="251">
        <v>1829543.25</v>
      </c>
      <c r="F76" s="65">
        <f t="shared" si="1"/>
        <v>91.589909678814621</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60577</v>
      </c>
      <c r="E78" s="251">
        <v>0</v>
      </c>
      <c r="F78" s="65">
        <f t="shared" si="1"/>
        <v>0</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1052335</v>
      </c>
      <c r="E79" s="251">
        <v>487762.5</v>
      </c>
      <c r="F79" s="65">
        <f t="shared" si="1"/>
        <v>46.35049675246001</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7281539</v>
      </c>
      <c r="E80" s="251">
        <v>6796567.8899999997</v>
      </c>
      <c r="F80" s="65">
        <f t="shared" si="1"/>
        <v>93.33971691973359</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116300</v>
      </c>
      <c r="E81" s="251">
        <v>374000</v>
      </c>
      <c r="F81" s="65">
        <f t="shared" si="1"/>
        <v>321.58211521926052</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1680264</v>
      </c>
      <c r="E82" s="83">
        <f t="shared" si="16"/>
        <v>1795221.7</v>
      </c>
      <c r="F82" s="65">
        <f t="shared" si="1"/>
        <v>106.84164512243315</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1713</v>
      </c>
      <c r="E85" s="251">
        <v>0</v>
      </c>
      <c r="F85" s="65">
        <f t="shared" si="1"/>
        <v>0</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1678551</v>
      </c>
      <c r="E88" s="251">
        <v>1795221.7</v>
      </c>
      <c r="F88" s="65">
        <f t="shared" si="1"/>
        <v>106.9506794848652</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901337768</v>
      </c>
      <c r="E89" s="83">
        <f t="shared" si="17"/>
        <v>876163419.01999998</v>
      </c>
      <c r="F89" s="65">
        <f t="shared" si="1"/>
        <v>97.207001650906079</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47306267</v>
      </c>
      <c r="E90" s="83">
        <f t="shared" si="18"/>
        <v>54037757.5</v>
      </c>
      <c r="F90" s="65">
        <f t="shared" si="1"/>
        <v>114.22959562630466</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v>47306267</v>
      </c>
      <c r="E91" s="251">
        <v>54037757.5</v>
      </c>
      <c r="F91" s="65">
        <f t="shared" si="1"/>
        <v>114.22959562630466</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179810951</v>
      </c>
      <c r="E94" s="83">
        <f t="shared" si="19"/>
        <v>189571942.28999999</v>
      </c>
      <c r="F94" s="65">
        <f t="shared" si="1"/>
        <v>105.42847431467064</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90499503</v>
      </c>
      <c r="E95" s="251">
        <v>102764768.31999999</v>
      </c>
      <c r="F95" s="65">
        <f t="shared" si="1"/>
        <v>113.55285378749538</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89311448</v>
      </c>
      <c r="E96" s="251">
        <v>86807173.969999999</v>
      </c>
      <c r="F96" s="65">
        <f t="shared" si="1"/>
        <v>97.19602124242796</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604105368</v>
      </c>
      <c r="E99" s="83">
        <f t="shared" si="20"/>
        <v>565204897.86000001</v>
      </c>
      <c r="F99" s="65">
        <f t="shared" si="1"/>
        <v>93.560648158319296</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571713615</v>
      </c>
      <c r="E100" s="251">
        <v>531534840.30000001</v>
      </c>
      <c r="F100" s="65">
        <f t="shared" si="1"/>
        <v>92.972220068609005</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32391753</v>
      </c>
      <c r="E101" s="251">
        <v>33670057.560000002</v>
      </c>
      <c r="F101" s="65">
        <f t="shared" si="1"/>
        <v>103.94638894659391</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69015439</v>
      </c>
      <c r="E104" s="251">
        <v>65695426.990000002</v>
      </c>
      <c r="F104" s="65">
        <f t="shared" si="1"/>
        <v>95.18946476599244</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1099743</v>
      </c>
      <c r="E106" s="251">
        <v>1653394.38</v>
      </c>
      <c r="F106" s="65">
        <f t="shared" si="1"/>
        <v>150.3437057567086</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19572209</v>
      </c>
      <c r="E107" s="83">
        <f t="shared" si="21"/>
        <v>29461820.02</v>
      </c>
      <c r="F107" s="65">
        <f t="shared" si="1"/>
        <v>150.52884434250626</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2910000</v>
      </c>
      <c r="E108" s="251">
        <v>3652200</v>
      </c>
      <c r="F108" s="65">
        <f t="shared" si="1"/>
        <v>125.50515463917526</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14446859</v>
      </c>
      <c r="E109" s="251">
        <v>23431345.07</v>
      </c>
      <c r="F109" s="65">
        <f t="shared" si="1"/>
        <v>162.1898924188296</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2215350</v>
      </c>
      <c r="E111" s="251">
        <v>2378274.9500000002</v>
      </c>
      <c r="F111" s="65">
        <f t="shared" si="1"/>
        <v>107.35436612724854</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408452432</v>
      </c>
      <c r="E114" s="83">
        <f t="shared" si="22"/>
        <v>441660958.97000003</v>
      </c>
      <c r="F114" s="65">
        <f t="shared" si="1"/>
        <v>108.13032910769888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167461157</v>
      </c>
      <c r="E115" s="83">
        <f t="shared" si="23"/>
        <v>175716650.25</v>
      </c>
      <c r="F115" s="65">
        <f t="shared" si="1"/>
        <v>104.92979589887821</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101355</v>
      </c>
      <c r="E116" s="251">
        <v>110535.66</v>
      </c>
      <c r="F116" s="65">
        <f t="shared" si="1"/>
        <v>109.05792511469588</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167359802</v>
      </c>
      <c r="E117" s="251">
        <v>175606114.59</v>
      </c>
      <c r="F117" s="65">
        <f t="shared" si="1"/>
        <v>104.92729585686294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211934436</v>
      </c>
      <c r="E118" s="83">
        <f t="shared" si="24"/>
        <v>235690609.85000002</v>
      </c>
      <c r="F118" s="65">
        <f t="shared" si="1"/>
        <v>111.20920898857609</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47814453</v>
      </c>
      <c r="E119" s="251">
        <v>38626614.170000002</v>
      </c>
      <c r="F119" s="65">
        <f t="shared" si="1"/>
        <v>80.784389962591447</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164119983</v>
      </c>
      <c r="E120" s="251">
        <v>197063995.68000001</v>
      </c>
      <c r="F120" s="65">
        <f t="shared" si="1"/>
        <v>120.07312703657786</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8431112</v>
      </c>
      <c r="E122" s="83">
        <f t="shared" si="25"/>
        <v>7990369.75</v>
      </c>
      <c r="F122" s="65">
        <f t="shared" si="1"/>
        <v>94.77243037454609</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8431112</v>
      </c>
      <c r="E124" s="251">
        <v>7990369.75</v>
      </c>
      <c r="F124" s="65">
        <f t="shared" si="1"/>
        <v>94.77243037454609</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5157784</v>
      </c>
      <c r="E125" s="251">
        <v>2374378.7999999998</v>
      </c>
      <c r="F125" s="65">
        <f t="shared" si="1"/>
        <v>46.034863034202282</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15361693</v>
      </c>
      <c r="E126" s="251">
        <v>19667109.07</v>
      </c>
      <c r="F126" s="65">
        <f t="shared" si="1"/>
        <v>128.02696336920675</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106250</v>
      </c>
      <c r="E127" s="251">
        <v>221841.25</v>
      </c>
      <c r="F127" s="65">
        <f t="shared" si="1"/>
        <v>208.79176470588234</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55032244</v>
      </c>
      <c r="E129" s="83">
        <f t="shared" si="26"/>
        <v>56462623.740000002</v>
      </c>
      <c r="F129" s="65">
        <f t="shared" si="1"/>
        <v>102.59916666309302</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46185706</v>
      </c>
      <c r="E133" s="251">
        <v>48437743.93</v>
      </c>
      <c r="F133" s="65">
        <f t="shared" si="1"/>
        <v>104.87604959421861</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v>6300</v>
      </c>
      <c r="E137" s="251">
        <v>3150</v>
      </c>
      <c r="F137" s="65">
        <f t="shared" si="1"/>
        <v>50</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3898936</v>
      </c>
      <c r="E138" s="251">
        <v>3066840</v>
      </c>
      <c r="F138" s="65">
        <f t="shared" si="1"/>
        <v>78.658382697228163</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4941302</v>
      </c>
      <c r="E140" s="251">
        <v>4954889.8099999996</v>
      </c>
      <c r="F140" s="65">
        <f t="shared" si="1"/>
        <v>100.27498440694376</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1546338843</v>
      </c>
      <c r="E141" s="108">
        <f t="shared" si="28"/>
        <v>1540069738.0899999</v>
      </c>
      <c r="F141" s="84">
        <f t="shared" si="1"/>
        <v>99.594584011235369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5" sqref="E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53547565.100000001</v>
      </c>
      <c r="E5" s="109">
        <f t="shared" si="0"/>
        <v>25988973.029999997</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44112.509999999995</v>
      </c>
      <c r="E6" s="110">
        <f t="shared" si="1"/>
        <v>552869.54</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41745.42</v>
      </c>
      <c r="E7" s="110">
        <f t="shared" si="2"/>
        <v>267447.88</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41745.42</v>
      </c>
      <c r="E9" s="252">
        <v>267447.88</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2367.09</v>
      </c>
      <c r="E14" s="83">
        <f>SUM(E15:E21)</f>
        <v>285421.66000000003</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v>2350.31</v>
      </c>
      <c r="E17" s="252">
        <v>285336.14</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v>16.78</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v>0</v>
      </c>
      <c r="E20" s="252">
        <v>85.52</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53503452.590000004</v>
      </c>
      <c r="E22" s="110">
        <f t="shared" si="3"/>
        <v>25436103.489999998</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53496712.590000004</v>
      </c>
      <c r="E23" s="110">
        <f t="shared" si="4"/>
        <v>22347338.629999999</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210539.75</v>
      </c>
      <c r="E24" s="252">
        <v>9725016.1300000008</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51051393.390000001</v>
      </c>
      <c r="E25" s="252">
        <v>12397712.939999999</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1654725.88</v>
      </c>
      <c r="E27" s="252">
        <v>39974.660000000003</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580053.56999999995</v>
      </c>
      <c r="E29" s="252">
        <v>184634.9</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6740</v>
      </c>
      <c r="E30" s="110">
        <f>SUM(E31:E37)</f>
        <v>3088764.8600000003</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v>0</v>
      </c>
      <c r="E31" s="252">
        <v>19121.16</v>
      </c>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v>6740</v>
      </c>
      <c r="E36" s="252">
        <v>3069643.7</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7178.21</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7178.21</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v>0</v>
      </c>
      <c r="E40" s="252">
        <v>7178.21</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D8" sqref="D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1089626316.7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1690955088.4100003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14422527.68</v>
      </c>
      <c r="E7" s="37"/>
      <c r="F7" s="37"/>
      <c r="G7" s="37"/>
      <c r="H7" s="37"/>
      <c r="I7" s="37"/>
      <c r="J7" s="37"/>
      <c r="K7" s="37"/>
      <c r="L7" s="37"/>
      <c r="M7" s="37"/>
      <c r="N7" s="37"/>
      <c r="O7" s="37"/>
      <c r="P7" s="37"/>
      <c r="Q7" s="37"/>
      <c r="R7" s="37"/>
      <c r="S7" s="37"/>
      <c r="T7" s="37"/>
      <c r="U7" s="37"/>
    </row>
    <row r="8" spans="1:24" ht="12.75" customHeight="1" x14ac:dyDescent="0.2">
      <c r="A8" s="116" t="s">
        <v>35</v>
      </c>
      <c r="B8" s="117" t="s">
        <v>2864</v>
      </c>
      <c r="C8" s="188" t="s">
        <v>2865</v>
      </c>
      <c r="D8" s="40">
        <f>SUM(D9:D16)</f>
        <v>1574416616.1900001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845887888.95000005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474642173.86000001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19350814.469999999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11410501.15</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32109486.73</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901625.97</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190114125.06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98682388.150000006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3433556.39</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3433556.39</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1804402818.0599997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16183528.83</v>
      </c>
      <c r="E25" s="37"/>
      <c r="F25" s="37"/>
      <c r="G25" s="37"/>
      <c r="H25" s="37"/>
      <c r="I25" s="37"/>
      <c r="J25" s="37"/>
      <c r="K25" s="37"/>
      <c r="L25" s="37"/>
      <c r="M25" s="37"/>
      <c r="N25" s="37"/>
      <c r="O25" s="37"/>
      <c r="P25" s="37"/>
      <c r="Q25" s="37"/>
      <c r="R25" s="37"/>
      <c r="S25" s="37"/>
      <c r="T25" s="37"/>
      <c r="U25" s="37"/>
    </row>
    <row r="26" spans="1:21" ht="12.75" customHeight="1" x14ac:dyDescent="0.2">
      <c r="A26" s="116" t="s">
        <v>35</v>
      </c>
      <c r="B26" s="117" t="s">
        <v>2895</v>
      </c>
      <c r="C26" s="188" t="s">
        <v>2896</v>
      </c>
      <c r="D26" s="40">
        <f>SUM(D27:D34)</f>
        <v>1623892467.2599998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839733935.13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497929834.06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19749850.84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11538980.84</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31864527.09</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865901.47</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222209437.83000001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89935320.879999995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74391501.090000004</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74391501.090000004</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976178587.05000091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37532075.500000007</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168930.06</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101910.27</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15259.17</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51760.62</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35</v>
      </c>
      <c r="B49" s="168" t="s">
        <v>2928</v>
      </c>
      <c r="C49" s="188" t="s">
        <v>2929</v>
      </c>
      <c r="D49" s="40">
        <f>D50+D55+D60+D65+D70+D75+D80+D85</f>
        <v>31474532.990000006</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985335.61</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940182.34</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45153.27</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30092757.970000003</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23884359.59</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6152854.1200000001</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15230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40314.26</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19892.55</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6007.78</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13884.77</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14862.62</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14862.62</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113831.55</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113831.55</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247852.69</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242521.76</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2600.65</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2730.28</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5888612.4500000002</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361558.57</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18588</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5508465.8799999999</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938646511.54999995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4858132.58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35</v>
      </c>
      <c r="B103" s="87" t="s">
        <v>2843</v>
      </c>
      <c r="C103" s="188" t="s">
        <v>2994</v>
      </c>
      <c r="D103" s="256">
        <v>147561959.69999999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7276679.2800000003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778949739.99000001</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2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36389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3217</v>
      </c>
      <c r="D215" s="125"/>
      <c r="E215" s="73">
        <f t="shared" si="20"/>
        <v>0</v>
      </c>
      <c r="F215" s="73">
        <f t="shared" si="21"/>
        <v>1</v>
      </c>
      <c r="G215" s="73"/>
      <c r="H215" s="73"/>
      <c r="I215" s="73"/>
      <c r="J215" s="73"/>
      <c r="K215" s="73"/>
      <c r="L215" s="73">
        <f>IF(AND('PR-RAS'!D90&gt;0,'PR-RAS'!D702=0),1,0)</f>
        <v>1</v>
      </c>
      <c r="M215" s="73">
        <f>IF(AND('PR-RAS'!E90&gt;0,'PR-RAS'!E702=0),1,0)</f>
        <v>1</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Provjera</v>
      </c>
      <c r="C274" s="121" t="s">
        <v>3276</v>
      </c>
      <c r="D274" s="125"/>
      <c r="E274" s="73">
        <f>MAX(G274:K274)</f>
        <v>0</v>
      </c>
      <c r="F274" s="73">
        <f t="shared" si="21"/>
        <v>1</v>
      </c>
      <c r="G274" s="73">
        <f>IF(AND(OR(MAX('PR-RAS'!D653:E653,'PR-RAS'!D655:E655)&gt;10000,MAX('PR-RAS'!D654:E654,'PR-RAS'!D656:E656)&gt;35000),O3&lt;&gt;174,O3&lt;&gt;713,O3&lt;&gt;1222,O3&lt;&gt;47107),1,0)</f>
        <v>0</v>
      </c>
      <c r="H274" s="73">
        <f>IF(MAX('PR-RAS'!D653:E656)&gt;100000,1,0)</f>
        <v>0</v>
      </c>
      <c r="I274" s="73"/>
      <c r="J274" s="73"/>
      <c r="K274" s="73"/>
      <c r="L274" s="73">
        <f>IF(MAX('PR-RAS'!D653:E656)&gt;1000,1,0)</f>
        <v>1</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Laura Peruško Hajnc</cp:lastModifiedBy>
  <cp:lastPrinted>2023-02-27T14:54:35Z</cp:lastPrinted>
  <dcterms:created xsi:type="dcterms:W3CDTF">2022-04-01T05:14:30Z</dcterms:created>
  <dcterms:modified xsi:type="dcterms:W3CDTF">2023-02-28T07:34:27Z</dcterms:modified>
</cp:coreProperties>
</file>